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420" windowHeight="5016" tabRatio="775" activeTab="1"/>
  </bookViews>
  <sheets>
    <sheet name="INC ST" sheetId="1" r:id="rId1"/>
    <sheet name="BS" sheetId="2" r:id="rId2"/>
    <sheet name="CASH FLOW" sheetId="3" r:id="rId3"/>
    <sheet name="CHG EQ" sheetId="4" r:id="rId4"/>
  </sheets>
  <definedNames>
    <definedName name="_xlnm.Print_Area" localSheetId="1">'BS'!$A$1:$J$45</definedName>
  </definedNames>
  <calcPr fullCalcOnLoad="1"/>
</workbook>
</file>

<file path=xl/sharedStrings.xml><?xml version="1.0" encoding="utf-8"?>
<sst xmlns="http://schemas.openxmlformats.org/spreadsheetml/2006/main" count="201" uniqueCount="117">
  <si>
    <t>QUARTER</t>
  </si>
  <si>
    <t>TO DATE</t>
  </si>
  <si>
    <t>RM'000</t>
  </si>
  <si>
    <t xml:space="preserve"> </t>
  </si>
  <si>
    <t>Taxation</t>
  </si>
  <si>
    <t>Current Assets</t>
  </si>
  <si>
    <t>Current Liabilities</t>
  </si>
  <si>
    <t>Reserves</t>
  </si>
  <si>
    <t>(THE FIGURES HAVE NOT BEEN AUDITED)</t>
  </si>
  <si>
    <t>(UNAUDITED)</t>
  </si>
  <si>
    <t>Revenue</t>
  </si>
  <si>
    <t>Changes in working capital</t>
  </si>
  <si>
    <t>Share</t>
  </si>
  <si>
    <t>Capital</t>
  </si>
  <si>
    <t xml:space="preserve">Retained </t>
  </si>
  <si>
    <t>Profits</t>
  </si>
  <si>
    <t>Total</t>
  </si>
  <si>
    <t>ENDED</t>
  </si>
  <si>
    <t>Operating profit before working capital changes</t>
  </si>
  <si>
    <t>Net cash used in investing activities</t>
  </si>
  <si>
    <t>Net cash generated from financing activites</t>
  </si>
  <si>
    <t>CASH AND CASH EQUIVALENTS AT BEGINNING OF YEAR</t>
  </si>
  <si>
    <t>Minority interests</t>
  </si>
  <si>
    <t xml:space="preserve">Earnings per share </t>
  </si>
  <si>
    <t>Amortisation and depreciation</t>
  </si>
  <si>
    <t>INVESTING ACTIVITIES</t>
  </si>
  <si>
    <t>FINANCING ACTIVITIES</t>
  </si>
  <si>
    <t>NET CHANGE IN CASH AND CASH EQUIVALENTS</t>
  </si>
  <si>
    <t>INDIVIDUAL QUARTER</t>
  </si>
  <si>
    <t>Profit after taxation</t>
  </si>
  <si>
    <t>Profit before taxation</t>
  </si>
  <si>
    <t>CUMULATIVE QUARTER</t>
  </si>
  <si>
    <t>YEAR</t>
  </si>
  <si>
    <t>CONDENSED BALANCE SHEET</t>
  </si>
  <si>
    <t>(AUDITED)</t>
  </si>
  <si>
    <t>Plant and equipment</t>
  </si>
  <si>
    <t xml:space="preserve">Condensed Statement of Changes in Equity </t>
  </si>
  <si>
    <t>Condensed Cash Flow Statement</t>
  </si>
  <si>
    <t>Interest expense</t>
  </si>
  <si>
    <t>Purchase of plant and equipment</t>
  </si>
  <si>
    <t xml:space="preserve"> CONDENSED INCOME STATEMENTS</t>
  </si>
  <si>
    <t>N/A</t>
  </si>
  <si>
    <t xml:space="preserve">CASH AND CASH EQUIVALENTS AT QUARTER END </t>
  </si>
  <si>
    <t>Net Current Assets</t>
  </si>
  <si>
    <t>Capital and Reserves</t>
  </si>
  <si>
    <t>Goodwill</t>
  </si>
  <si>
    <t>Trade and other receivables</t>
  </si>
  <si>
    <t xml:space="preserve">Share </t>
  </si>
  <si>
    <t>Premium</t>
  </si>
  <si>
    <t>Exchange</t>
  </si>
  <si>
    <t>Exchange Difference</t>
  </si>
  <si>
    <t>Interest Paid</t>
  </si>
  <si>
    <t>Foreign Exchange differences on opening balances</t>
  </si>
  <si>
    <t>Cash and Cash Equivalents:</t>
  </si>
  <si>
    <t>Cash and bank balances</t>
  </si>
  <si>
    <t>Finance costs, net</t>
  </si>
  <si>
    <t>As at</t>
  </si>
  <si>
    <t>Operating expenses</t>
  </si>
  <si>
    <t>Profit from operations</t>
  </si>
  <si>
    <r>
      <t>Net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profit attributable to shareholders</t>
    </r>
  </si>
  <si>
    <t>Cash and cash equivalents</t>
  </si>
  <si>
    <t>Trade and other payables</t>
  </si>
  <si>
    <t>Share capital</t>
  </si>
  <si>
    <t>Shareholder's funds</t>
  </si>
  <si>
    <t>Net tangible assets per share (RM)</t>
  </si>
  <si>
    <t>(The Condensed Balance Sheet should be read in conjunction with the audited financial statements</t>
  </si>
  <si>
    <t>Net change in current assets</t>
  </si>
  <si>
    <t>Net change in current liabilities</t>
  </si>
  <si>
    <t>(The Condensed Cash Flow Statements should be read in conjunction with the audited financial statements</t>
  </si>
  <si>
    <t>-</t>
  </si>
  <si>
    <t>Net cash generated from operating activities</t>
  </si>
  <si>
    <t>The Media Shoppe Berhad</t>
  </si>
  <si>
    <t xml:space="preserve">                                                                                       (Incorporated in Malaysia - Company No. 383028-D)                                                                                                   </t>
  </si>
  <si>
    <t xml:space="preserve"> For the 9 months ended 30th Septemper 2004</t>
  </si>
  <si>
    <r>
      <t>The comparative figures for the preceding year are not available as this is The Media Shoppe Berhad's ("TMS" or "</t>
    </r>
    <r>
      <rPr>
        <b/>
        <sz val="10"/>
        <rFont val="Arial"/>
        <family val="2"/>
      </rPr>
      <t>Company</t>
    </r>
    <r>
      <rPr>
        <sz val="10"/>
        <rFont val="Arial"/>
        <family val="2"/>
      </rPr>
      <t>"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first quarterly announcement.</t>
    </r>
  </si>
  <si>
    <t>CONDENSED INCOME STATEMENTS</t>
  </si>
  <si>
    <t>The Media Shoppe Berhad (383028-K)</t>
  </si>
  <si>
    <t>As at 30th September 2004 and 31st December 2003</t>
  </si>
  <si>
    <t xml:space="preserve"> 30th Sept 2004</t>
  </si>
  <si>
    <t xml:space="preserve"> for the year ended 31st December 2003)</t>
  </si>
  <si>
    <t>For the 9 months ended 30th September 2004</t>
  </si>
  <si>
    <t>30th Sept 2004</t>
  </si>
  <si>
    <t>Adjustment for non cash items :</t>
  </si>
  <si>
    <t>for the year ended 31st December 2003)</t>
  </si>
  <si>
    <t>9 months ended 30th September 2004</t>
  </si>
  <si>
    <t>Balance at 31st December 2003</t>
  </si>
  <si>
    <t>Net profit for the 9 months ended 30th September 2004</t>
  </si>
  <si>
    <t>Balance at  30th September 2004</t>
  </si>
  <si>
    <t xml:space="preserve"> for the year ended 31st December 2003 )</t>
  </si>
  <si>
    <t>Other operating income</t>
  </si>
  <si>
    <t>Pre-acquisition profits</t>
  </si>
  <si>
    <t>(ii) Diluted (RM)</t>
  </si>
  <si>
    <t>(i)  Basic (RM)</t>
  </si>
  <si>
    <t xml:space="preserve">The Condensed Income Statements should be read in conjunction with the audited financial statements for the year ended 31st December 2003. </t>
  </si>
  <si>
    <t>Software development expenditure</t>
  </si>
  <si>
    <t>Hire purchase payable - current</t>
  </si>
  <si>
    <t>Long term liabilities</t>
  </si>
  <si>
    <t>Hire purchase payable - non current</t>
  </si>
  <si>
    <t>31st Dec 2003</t>
  </si>
  <si>
    <t>Pre-acquisitiong profits</t>
  </si>
  <si>
    <t>Repayment of hire purchase</t>
  </si>
  <si>
    <t>Acquisition of a subsidiary</t>
  </si>
  <si>
    <t>Net cash from operations</t>
  </si>
  <si>
    <t>Tax paid</t>
  </si>
  <si>
    <t>Fixed deposits with banks</t>
  </si>
  <si>
    <t>(The Condensed Statement of changes in Equity should be read in conjunction with the audited financial statements</t>
  </si>
  <si>
    <t>Note 1</t>
  </si>
  <si>
    <t>Note 2</t>
  </si>
  <si>
    <t>Acquisition of a subsidiary:</t>
  </si>
  <si>
    <t>The assets acquired and liabilities assumed from the acquisition of a subsidiary are as follows:</t>
  </si>
  <si>
    <t>Trade debtors</t>
  </si>
  <si>
    <t>Trade and other creditors</t>
  </si>
  <si>
    <t>Less: cash and cash equivalents</t>
  </si>
  <si>
    <t>Net cash arising from acquisition of a subsidiary</t>
  </si>
  <si>
    <t>Goodwill arising on consolidation</t>
  </si>
  <si>
    <t>Purchase consideration satisfied by issuance of shares</t>
  </si>
  <si>
    <t>Purchase consideration satisfied by cash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</si>
</sst>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&quot;$&quot;#,##0.00"/>
    <numFmt numFmtId="188" formatCode="mm/dd/yy"/>
    <numFmt numFmtId="189" formatCode="#\ ??/100"/>
    <numFmt numFmtId="190" formatCode="#\ ?/2"/>
    <numFmt numFmtId="191" formatCode="_(* #,##0.000_);_(* \(#,##0.000\);_(* &quot;-&quot;??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0.0"/>
    <numFmt numFmtId="198" formatCode="_(* #,##0.0_);_(* \(#,##0.0\);_(* &quot;-&quot;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6" fontId="0" fillId="0" borderId="0" xfId="15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6" fontId="0" fillId="0" borderId="4" xfId="15" applyNumberFormat="1" applyBorder="1" applyAlignment="1">
      <alignment/>
    </xf>
    <xf numFmtId="186" fontId="0" fillId="0" borderId="0" xfId="15" applyNumberFormat="1" applyFont="1" applyAlignment="1">
      <alignment/>
    </xf>
    <xf numFmtId="186" fontId="0" fillId="0" borderId="5" xfId="15" applyNumberFormat="1" applyBorder="1" applyAlignment="1">
      <alignment/>
    </xf>
    <xf numFmtId="186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86" fontId="0" fillId="0" borderId="0" xfId="15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86" fontId="1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43" fontId="0" fillId="0" borderId="0" xfId="15" applyNumberFormat="1" applyFon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 quotePrefix="1">
      <alignment/>
    </xf>
    <xf numFmtId="186" fontId="0" fillId="0" borderId="0" xfId="15" applyNumberFormat="1" applyFont="1" applyBorder="1" applyAlignment="1">
      <alignment horizontal="center"/>
    </xf>
    <xf numFmtId="186" fontId="0" fillId="0" borderId="0" xfId="15" applyNumberFormat="1" applyAlignment="1">
      <alignment horizontal="center"/>
    </xf>
    <xf numFmtId="186" fontId="0" fillId="0" borderId="1" xfId="15" applyNumberFormat="1" applyBorder="1" applyAlignment="1">
      <alignment horizontal="center"/>
    </xf>
    <xf numFmtId="186" fontId="0" fillId="0" borderId="0" xfId="15" applyNumberFormat="1" applyFont="1" applyAlignment="1">
      <alignment horizontal="center"/>
    </xf>
    <xf numFmtId="186" fontId="0" fillId="0" borderId="0" xfId="15" applyNumberFormat="1" applyBorder="1" applyAlignment="1">
      <alignment horizontal="center"/>
    </xf>
    <xf numFmtId="186" fontId="0" fillId="0" borderId="5" xfId="15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15" fontId="0" fillId="0" borderId="0" xfId="0" applyNumberFormat="1" applyAlignment="1">
      <alignment/>
    </xf>
    <xf numFmtId="186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0" fontId="0" fillId="0" borderId="0" xfId="0" applyFill="1" applyAlignment="1">
      <alignment/>
    </xf>
    <xf numFmtId="186" fontId="0" fillId="0" borderId="0" xfId="15" applyNumberFormat="1" applyFill="1" applyAlignment="1">
      <alignment/>
    </xf>
    <xf numFmtId="186" fontId="1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86" fontId="1" fillId="0" borderId="3" xfId="15" applyNumberFormat="1" applyFont="1" applyBorder="1" applyAlignment="1">
      <alignment/>
    </xf>
    <xf numFmtId="43" fontId="0" fillId="0" borderId="0" xfId="15" applyNumberFormat="1" applyFont="1" applyFill="1" applyAlignment="1">
      <alignment horizontal="center"/>
    </xf>
    <xf numFmtId="43" fontId="0" fillId="0" borderId="0" xfId="15" applyNumberFormat="1" applyFill="1" applyAlignment="1">
      <alignment/>
    </xf>
    <xf numFmtId="43" fontId="0" fillId="0" borderId="0" xfId="15" applyNumberFormat="1" applyFont="1" applyFill="1" applyAlignment="1">
      <alignment/>
    </xf>
    <xf numFmtId="186" fontId="0" fillId="0" borderId="0" xfId="15" applyNumberFormat="1" applyFont="1" applyAlignment="1" quotePrefix="1">
      <alignment horizontal="right"/>
    </xf>
    <xf numFmtId="186" fontId="0" fillId="0" borderId="0" xfId="15" applyNumberFormat="1" applyFont="1" applyFill="1" applyAlignment="1">
      <alignment/>
    </xf>
    <xf numFmtId="0" fontId="0" fillId="0" borderId="0" xfId="0" applyFont="1" applyAlignment="1">
      <alignment horizontal="left"/>
    </xf>
    <xf numFmtId="176" fontId="0" fillId="0" borderId="0" xfId="0" applyNumberFormat="1" applyAlignment="1">
      <alignment/>
    </xf>
    <xf numFmtId="176" fontId="0" fillId="0" borderId="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51"/>
  <sheetViews>
    <sheetView workbookViewId="0" topLeftCell="F1">
      <selection activeCell="M37" sqref="M37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24.140625" style="0" customWidth="1"/>
    <col min="7" max="7" width="19.421875" style="0" customWidth="1"/>
    <col min="8" max="8" width="2.140625" style="0" customWidth="1"/>
    <col min="9" max="9" width="18.8515625" style="0" customWidth="1"/>
    <col min="10" max="10" width="2.140625" style="0" customWidth="1"/>
    <col min="11" max="11" width="15.00390625" style="0" customWidth="1"/>
    <col min="12" max="12" width="2.140625" style="0" customWidth="1"/>
    <col min="13" max="13" width="17.8515625" style="0" customWidth="1"/>
    <col min="14" max="14" width="13.57421875" style="0" customWidth="1"/>
    <col min="16" max="16" width="10.00390625" style="0" customWidth="1"/>
  </cols>
  <sheetData>
    <row r="1" spans="1:14" ht="12.75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62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2.75">
      <c r="A4" s="64" t="s">
        <v>73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2.75">
      <c r="A5" s="61" t="s">
        <v>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4:17" ht="12.75">
      <c r="N6" s="10"/>
      <c r="O6" s="10"/>
      <c r="P6" s="10"/>
      <c r="Q6" s="10"/>
    </row>
    <row r="7" spans="1:17" ht="12.75">
      <c r="A7" s="1" t="s">
        <v>75</v>
      </c>
      <c r="N7" s="10"/>
      <c r="O7" s="10"/>
      <c r="P7" s="10"/>
      <c r="Q7" s="10"/>
    </row>
    <row r="8" spans="6:17" ht="12.75">
      <c r="F8" s="3"/>
      <c r="G8" s="60" t="s">
        <v>28</v>
      </c>
      <c r="H8" s="60"/>
      <c r="I8" s="60"/>
      <c r="J8" s="28"/>
      <c r="K8" s="60" t="s">
        <v>31</v>
      </c>
      <c r="L8" s="60"/>
      <c r="M8" s="60"/>
      <c r="N8" s="20"/>
      <c r="O8" s="20"/>
      <c r="P8" s="20"/>
      <c r="Q8" s="10"/>
    </row>
    <row r="9" spans="7:17" ht="12.75">
      <c r="G9" s="11"/>
      <c r="H9" s="11"/>
      <c r="I9" s="11"/>
      <c r="J9" s="2"/>
      <c r="K9" s="11"/>
      <c r="L9" s="11"/>
      <c r="M9" s="10"/>
      <c r="N9" s="20"/>
      <c r="O9" s="20"/>
      <c r="P9" s="20"/>
      <c r="Q9" s="10"/>
    </row>
    <row r="10" spans="7:17" ht="12.75">
      <c r="G10" s="11">
        <v>2004</v>
      </c>
      <c r="H10" s="11"/>
      <c r="I10" s="11">
        <v>2003</v>
      </c>
      <c r="J10" s="2"/>
      <c r="K10" s="11">
        <v>2004</v>
      </c>
      <c r="L10" s="11"/>
      <c r="M10" s="11">
        <v>2003</v>
      </c>
      <c r="N10" s="11"/>
      <c r="O10" s="20"/>
      <c r="P10" s="20"/>
      <c r="Q10" s="10"/>
    </row>
    <row r="11" spans="7:17" ht="12.75">
      <c r="G11" s="3" t="s">
        <v>0</v>
      </c>
      <c r="H11" s="3"/>
      <c r="I11" s="3" t="s">
        <v>0</v>
      </c>
      <c r="J11" s="2"/>
      <c r="K11" s="3" t="s">
        <v>32</v>
      </c>
      <c r="L11" s="3"/>
      <c r="M11" s="3" t="s">
        <v>32</v>
      </c>
      <c r="N11" s="3"/>
      <c r="O11" s="11"/>
      <c r="P11" s="11"/>
      <c r="Q11" s="10"/>
    </row>
    <row r="12" spans="7:17" ht="12.75">
      <c r="G12" s="3" t="s">
        <v>17</v>
      </c>
      <c r="H12" s="3"/>
      <c r="I12" s="3" t="s">
        <v>17</v>
      </c>
      <c r="J12" s="2"/>
      <c r="K12" s="3" t="s">
        <v>1</v>
      </c>
      <c r="L12" s="3"/>
      <c r="M12" s="3" t="s">
        <v>1</v>
      </c>
      <c r="N12" s="3"/>
      <c r="O12" s="11"/>
      <c r="P12" s="11"/>
      <c r="Q12" s="10"/>
    </row>
    <row r="13" spans="7:17" ht="13.5" thickBot="1">
      <c r="G13" s="19">
        <v>38260</v>
      </c>
      <c r="H13" s="11"/>
      <c r="I13" s="19">
        <v>37894</v>
      </c>
      <c r="J13" s="2"/>
      <c r="K13" s="19">
        <f>G13</f>
        <v>38260</v>
      </c>
      <c r="L13" s="11"/>
      <c r="M13" s="19">
        <f>I13</f>
        <v>37894</v>
      </c>
      <c r="N13" s="21"/>
      <c r="O13" s="11"/>
      <c r="P13" s="21"/>
      <c r="Q13" s="10"/>
    </row>
    <row r="14" spans="7:17" ht="12.75">
      <c r="G14" s="3" t="s">
        <v>2</v>
      </c>
      <c r="H14" s="3"/>
      <c r="I14" s="3" t="s">
        <v>2</v>
      </c>
      <c r="J14" s="3"/>
      <c r="K14" s="3" t="s">
        <v>2</v>
      </c>
      <c r="L14" s="3"/>
      <c r="M14" s="3" t="s">
        <v>2</v>
      </c>
      <c r="N14" s="11"/>
      <c r="O14" s="11"/>
      <c r="P14" s="11"/>
      <c r="Q14" s="10"/>
    </row>
    <row r="15" spans="14:17" ht="12.75">
      <c r="N15" s="10"/>
      <c r="O15" s="10"/>
      <c r="P15" s="10"/>
      <c r="Q15" s="10"/>
    </row>
    <row r="16" spans="2:17" ht="12.75">
      <c r="B16" t="s">
        <v>3</v>
      </c>
      <c r="C16" s="1" t="s">
        <v>10</v>
      </c>
      <c r="G16" s="8">
        <v>2240</v>
      </c>
      <c r="H16" s="10"/>
      <c r="I16" s="30" t="s">
        <v>41</v>
      </c>
      <c r="J16" s="8"/>
      <c r="K16" s="8">
        <v>6537</v>
      </c>
      <c r="L16" s="10"/>
      <c r="M16" s="30" t="s">
        <v>41</v>
      </c>
      <c r="N16" s="8"/>
      <c r="O16" s="10"/>
      <c r="P16" s="8"/>
      <c r="Q16" s="10"/>
    </row>
    <row r="17" spans="7:17" ht="12.75">
      <c r="G17" s="4"/>
      <c r="I17" s="31"/>
      <c r="J17" s="8"/>
      <c r="K17" s="8"/>
      <c r="M17" s="31"/>
      <c r="N17" s="8"/>
      <c r="O17" s="10"/>
      <c r="P17" s="8"/>
      <c r="Q17" s="10"/>
    </row>
    <row r="18" spans="3:17" ht="12.75">
      <c r="C18" s="1" t="s">
        <v>89</v>
      </c>
      <c r="G18" s="4">
        <v>11</v>
      </c>
      <c r="I18" s="33" t="s">
        <v>41</v>
      </c>
      <c r="J18" s="8"/>
      <c r="K18" s="8">
        <v>41</v>
      </c>
      <c r="M18" s="33" t="s">
        <v>41</v>
      </c>
      <c r="N18" s="8"/>
      <c r="O18" s="10"/>
      <c r="P18" s="8"/>
      <c r="Q18" s="10"/>
    </row>
    <row r="19" spans="7:17" ht="12.75">
      <c r="G19" s="4"/>
      <c r="I19" s="31"/>
      <c r="J19" s="8"/>
      <c r="K19" s="8"/>
      <c r="M19" s="31"/>
      <c r="N19" s="8"/>
      <c r="O19" s="10"/>
      <c r="P19" s="8"/>
      <c r="Q19" s="10"/>
    </row>
    <row r="20" spans="2:17" ht="12.75">
      <c r="B20" t="s">
        <v>3</v>
      </c>
      <c r="C20" s="1" t="s">
        <v>57</v>
      </c>
      <c r="G20" s="8">
        <f>-1341+2</f>
        <v>-1339</v>
      </c>
      <c r="H20" s="10"/>
      <c r="I20" s="30" t="s">
        <v>41</v>
      </c>
      <c r="J20" s="8"/>
      <c r="K20" s="8">
        <f>-3932+5</f>
        <v>-3927</v>
      </c>
      <c r="L20" s="10"/>
      <c r="M20" s="30" t="s">
        <v>41</v>
      </c>
      <c r="N20" s="8"/>
      <c r="O20" s="10"/>
      <c r="P20" s="8"/>
      <c r="Q20" s="10"/>
    </row>
    <row r="21" spans="2:17" ht="12.75">
      <c r="B21" t="s">
        <v>3</v>
      </c>
      <c r="C21" t="s">
        <v>3</v>
      </c>
      <c r="G21" s="17" t="s">
        <v>3</v>
      </c>
      <c r="H21" s="10"/>
      <c r="I21" s="30" t="s">
        <v>3</v>
      </c>
      <c r="J21" s="17" t="s">
        <v>3</v>
      </c>
      <c r="K21" s="17" t="s">
        <v>3</v>
      </c>
      <c r="L21" s="10" t="s">
        <v>3</v>
      </c>
      <c r="M21" s="30" t="s">
        <v>3</v>
      </c>
      <c r="N21" s="17"/>
      <c r="O21" s="10"/>
      <c r="P21" s="8"/>
      <c r="Q21" s="10"/>
    </row>
    <row r="22" spans="7:17" ht="12.75">
      <c r="G22" s="5"/>
      <c r="I22" s="32"/>
      <c r="J22" s="8"/>
      <c r="K22" s="5"/>
      <c r="M22" s="32"/>
      <c r="N22" s="8"/>
      <c r="O22" s="10"/>
      <c r="P22" s="8"/>
      <c r="Q22" s="10"/>
    </row>
    <row r="23" spans="2:17" ht="12.75">
      <c r="B23" t="s">
        <v>3</v>
      </c>
      <c r="C23" s="1" t="s">
        <v>58</v>
      </c>
      <c r="G23" s="4">
        <f>SUM(G16:G22)</f>
        <v>912</v>
      </c>
      <c r="I23" s="33" t="s">
        <v>41</v>
      </c>
      <c r="J23" s="4"/>
      <c r="K23" s="4">
        <f>SUM(K16:K22)</f>
        <v>2651</v>
      </c>
      <c r="M23" s="33" t="s">
        <v>41</v>
      </c>
      <c r="N23" s="8"/>
      <c r="O23" s="10"/>
      <c r="P23" s="8"/>
      <c r="Q23" s="10"/>
    </row>
    <row r="24" spans="7:17" ht="12.75">
      <c r="G24" s="8"/>
      <c r="H24" s="10"/>
      <c r="I24" s="34"/>
      <c r="J24" s="8"/>
      <c r="K24" s="8"/>
      <c r="L24" s="10"/>
      <c r="M24" s="34"/>
      <c r="N24" s="8"/>
      <c r="O24" s="10"/>
      <c r="P24" s="8"/>
      <c r="Q24" s="10"/>
    </row>
    <row r="25" spans="2:17" ht="12.75">
      <c r="B25" t="s">
        <v>3</v>
      </c>
      <c r="C25" s="1" t="s">
        <v>55</v>
      </c>
      <c r="G25" s="8">
        <v>-2</v>
      </c>
      <c r="I25" s="30" t="s">
        <v>41</v>
      </c>
      <c r="J25" s="4"/>
      <c r="K25" s="8">
        <v>-5</v>
      </c>
      <c r="M25" s="30" t="s">
        <v>41</v>
      </c>
      <c r="N25" s="8"/>
      <c r="O25" s="10"/>
      <c r="P25" s="8"/>
      <c r="Q25" s="10"/>
    </row>
    <row r="26" spans="3:17" ht="12.75">
      <c r="C26" s="1"/>
      <c r="G26" s="8"/>
      <c r="I26" s="34"/>
      <c r="J26" s="4"/>
      <c r="K26" s="8"/>
      <c r="M26" s="34"/>
      <c r="N26" s="8"/>
      <c r="O26" s="10"/>
      <c r="P26" s="8"/>
      <c r="Q26" s="10"/>
    </row>
    <row r="27" spans="7:17" ht="12.75">
      <c r="G27" s="5"/>
      <c r="I27" s="32"/>
      <c r="J27" s="4"/>
      <c r="K27" s="5"/>
      <c r="M27" s="32"/>
      <c r="N27" s="8"/>
      <c r="O27" s="10"/>
      <c r="P27" s="8"/>
      <c r="Q27" s="10"/>
    </row>
    <row r="28" spans="2:17" ht="12.75">
      <c r="B28" t="s">
        <v>3</v>
      </c>
      <c r="C28" s="1" t="s">
        <v>30</v>
      </c>
      <c r="G28" s="4">
        <f>SUM(G23:G27)</f>
        <v>910</v>
      </c>
      <c r="I28" s="33" t="s">
        <v>41</v>
      </c>
      <c r="J28" s="4">
        <f>SUM(J23:J27)</f>
        <v>0</v>
      </c>
      <c r="K28" s="4">
        <f>SUM(K23:K27)</f>
        <v>2646</v>
      </c>
      <c r="M28" s="33" t="s">
        <v>41</v>
      </c>
      <c r="N28" s="8"/>
      <c r="O28" s="10"/>
      <c r="P28" s="8"/>
      <c r="Q28" s="10"/>
    </row>
    <row r="29" spans="7:17" ht="12.75">
      <c r="G29" s="4"/>
      <c r="I29" s="31"/>
      <c r="J29" s="4"/>
      <c r="K29" s="4"/>
      <c r="M29" s="31"/>
      <c r="N29" s="8"/>
      <c r="O29" s="10"/>
      <c r="P29" s="8"/>
      <c r="Q29" s="10"/>
    </row>
    <row r="30" spans="2:17" ht="12.75">
      <c r="B30" t="s">
        <v>3</v>
      </c>
      <c r="C30" s="1" t="s">
        <v>4</v>
      </c>
      <c r="F30" s="2"/>
      <c r="G30" s="4">
        <v>-3</v>
      </c>
      <c r="I30" s="33" t="s">
        <v>41</v>
      </c>
      <c r="J30" s="4"/>
      <c r="K30" s="4">
        <v>-12</v>
      </c>
      <c r="M30" s="33" t="s">
        <v>41</v>
      </c>
      <c r="N30" s="8"/>
      <c r="O30" s="10"/>
      <c r="P30" s="8"/>
      <c r="Q30" s="10"/>
    </row>
    <row r="31" spans="7:17" ht="12.75">
      <c r="G31" s="5"/>
      <c r="I31" s="32"/>
      <c r="J31" s="4"/>
      <c r="K31" s="5"/>
      <c r="M31" s="32"/>
      <c r="N31" s="8"/>
      <c r="O31" s="10"/>
      <c r="P31" s="8"/>
      <c r="Q31" s="10"/>
    </row>
    <row r="32" spans="2:17" ht="12.75">
      <c r="B32" t="s">
        <v>3</v>
      </c>
      <c r="C32" s="1" t="s">
        <v>29</v>
      </c>
      <c r="G32" s="4">
        <f>SUM(G28:G30)</f>
        <v>907</v>
      </c>
      <c r="I32" s="33" t="s">
        <v>41</v>
      </c>
      <c r="J32" s="4"/>
      <c r="K32" s="4">
        <f>SUM(K28:K31)</f>
        <v>2634</v>
      </c>
      <c r="M32" s="33" t="s">
        <v>41</v>
      </c>
      <c r="N32" s="8"/>
      <c r="O32" s="10"/>
      <c r="P32" s="8"/>
      <c r="Q32" s="10"/>
    </row>
    <row r="33" spans="7:17" ht="12.75">
      <c r="G33" s="4"/>
      <c r="I33" s="31"/>
      <c r="J33" s="4"/>
      <c r="K33" s="4"/>
      <c r="M33" s="31"/>
      <c r="N33" s="8"/>
      <c r="O33" s="10"/>
      <c r="P33" s="8"/>
      <c r="Q33" s="10"/>
    </row>
    <row r="34" spans="3:17" ht="12.75">
      <c r="C34" s="1" t="s">
        <v>22</v>
      </c>
      <c r="G34" s="4">
        <v>0</v>
      </c>
      <c r="I34" s="33" t="s">
        <v>41</v>
      </c>
      <c r="J34" s="4"/>
      <c r="K34" s="4">
        <v>0</v>
      </c>
      <c r="M34" s="33" t="s">
        <v>41</v>
      </c>
      <c r="N34" s="8"/>
      <c r="O34" s="10"/>
      <c r="P34" s="8"/>
      <c r="Q34" s="10"/>
    </row>
    <row r="35" spans="3:17" ht="12.75">
      <c r="C35" s="1"/>
      <c r="G35" s="4"/>
      <c r="I35" s="33"/>
      <c r="J35" s="4"/>
      <c r="K35" s="4"/>
      <c r="M35" s="33"/>
      <c r="N35" s="8"/>
      <c r="O35" s="10"/>
      <c r="P35" s="8"/>
      <c r="Q35" s="10"/>
    </row>
    <row r="36" spans="3:17" ht="12.75">
      <c r="C36" s="1" t="s">
        <v>90</v>
      </c>
      <c r="G36" s="4">
        <v>-233</v>
      </c>
      <c r="I36" s="33" t="s">
        <v>41</v>
      </c>
      <c r="J36" s="4"/>
      <c r="K36" s="4">
        <v>-1013</v>
      </c>
      <c r="M36" s="33" t="s">
        <v>41</v>
      </c>
      <c r="N36" s="8"/>
      <c r="O36" s="10"/>
      <c r="P36" s="8"/>
      <c r="Q36" s="10"/>
    </row>
    <row r="37" spans="7:17" ht="12.75">
      <c r="G37" s="8"/>
      <c r="I37" s="34"/>
      <c r="J37" s="4"/>
      <c r="K37" s="8"/>
      <c r="M37" s="34"/>
      <c r="N37" s="8"/>
      <c r="O37" s="10"/>
      <c r="P37" s="8"/>
      <c r="Q37" s="10"/>
    </row>
    <row r="38" spans="2:17" ht="13.5" thickBot="1">
      <c r="B38" t="s">
        <v>3</v>
      </c>
      <c r="C38" s="1" t="s">
        <v>59</v>
      </c>
      <c r="G38" s="14">
        <f>SUM(G32:G37)</f>
        <v>674</v>
      </c>
      <c r="I38" s="35" t="s">
        <v>41</v>
      </c>
      <c r="J38" s="4"/>
      <c r="K38" s="14">
        <f>SUM(K32:K37)</f>
        <v>1621</v>
      </c>
      <c r="M38" s="35" t="s">
        <v>41</v>
      </c>
      <c r="N38" s="8"/>
      <c r="O38" s="10"/>
      <c r="P38" s="8"/>
      <c r="Q38" s="10"/>
    </row>
    <row r="39" spans="7:17" ht="13.5" thickTop="1">
      <c r="G39" s="4"/>
      <c r="I39" s="31"/>
      <c r="J39" s="15"/>
      <c r="K39" s="15"/>
      <c r="M39" s="31"/>
      <c r="N39" s="8"/>
      <c r="O39" s="10"/>
      <c r="P39" s="22"/>
      <c r="Q39" s="10"/>
    </row>
    <row r="40" spans="7:17" ht="12.75">
      <c r="G40" s="4"/>
      <c r="I40" s="31"/>
      <c r="J40" s="4"/>
      <c r="K40" s="4"/>
      <c r="M40" s="31"/>
      <c r="N40" s="8"/>
      <c r="O40" s="10"/>
      <c r="P40" s="8"/>
      <c r="Q40" s="10"/>
    </row>
    <row r="41" spans="2:17" ht="12.75">
      <c r="B41" t="s">
        <v>3</v>
      </c>
      <c r="C41" s="1" t="s">
        <v>23</v>
      </c>
      <c r="G41" s="4"/>
      <c r="I41" s="31"/>
      <c r="J41" s="9"/>
      <c r="K41" s="9"/>
      <c r="M41" s="31"/>
      <c r="N41" s="8"/>
      <c r="O41" s="10"/>
      <c r="P41" s="23"/>
      <c r="Q41" s="10"/>
    </row>
    <row r="42" spans="3:17" ht="12.75">
      <c r="C42" t="s">
        <v>92</v>
      </c>
      <c r="G42" s="52">
        <f>G32/9762.72</f>
        <v>0.09290443646852517</v>
      </c>
      <c r="H42" s="43"/>
      <c r="I42" s="50" t="s">
        <v>41</v>
      </c>
      <c r="J42" s="51"/>
      <c r="K42" s="52">
        <f>K32/9762.72</f>
        <v>0.2698018584984513</v>
      </c>
      <c r="L42" s="43"/>
      <c r="M42" s="50" t="s">
        <v>41</v>
      </c>
      <c r="N42" s="24"/>
      <c r="O42" s="10"/>
      <c r="P42" s="24"/>
      <c r="Q42" s="10"/>
    </row>
    <row r="43" spans="3:17" ht="12.75">
      <c r="C43" t="s">
        <v>3</v>
      </c>
      <c r="G43" s="4"/>
      <c r="I43" s="4"/>
      <c r="J43" s="9"/>
      <c r="K43" s="4"/>
      <c r="M43" s="4"/>
      <c r="N43" s="8"/>
      <c r="O43" s="10"/>
      <c r="P43" s="23"/>
      <c r="Q43" s="10"/>
    </row>
    <row r="44" spans="3:17" ht="12.75">
      <c r="C44" t="s">
        <v>91</v>
      </c>
      <c r="G44" s="9">
        <f>G32/10696.36</f>
        <v>0.08479520135821905</v>
      </c>
      <c r="I44" s="33" t="s">
        <v>41</v>
      </c>
      <c r="J44" s="4"/>
      <c r="K44" s="9">
        <f>K32/10696.36</f>
        <v>0.24625199600611797</v>
      </c>
      <c r="M44" s="33" t="s">
        <v>41</v>
      </c>
      <c r="N44" s="8"/>
      <c r="O44" s="10"/>
      <c r="P44" s="8"/>
      <c r="Q44" s="10"/>
    </row>
    <row r="45" spans="7:17" ht="12.75">
      <c r="G45" s="4"/>
      <c r="I45" s="4"/>
      <c r="J45" s="4"/>
      <c r="K45" s="4"/>
      <c r="M45" s="4"/>
      <c r="N45" s="8"/>
      <c r="O45" s="10"/>
      <c r="P45" s="8"/>
      <c r="Q45" s="10"/>
    </row>
    <row r="46" spans="7:17" ht="12.75">
      <c r="G46" s="4"/>
      <c r="I46" s="4"/>
      <c r="J46" s="4"/>
      <c r="K46" s="4"/>
      <c r="M46" s="4"/>
      <c r="N46" s="10"/>
      <c r="O46" s="10"/>
      <c r="P46" s="10"/>
      <c r="Q46" s="10"/>
    </row>
    <row r="47" spans="1:17" ht="12.75">
      <c r="A47" s="1" t="s">
        <v>93</v>
      </c>
      <c r="G47" s="4"/>
      <c r="I47" s="4"/>
      <c r="J47" s="4"/>
      <c r="K47" s="4"/>
      <c r="M47" s="4"/>
      <c r="N47" s="10"/>
      <c r="O47" s="10"/>
      <c r="P47" s="10"/>
      <c r="Q47" s="10"/>
    </row>
    <row r="48" spans="1:17" ht="12.75">
      <c r="A48" s="27" t="s">
        <v>74</v>
      </c>
      <c r="G48" s="4"/>
      <c r="I48" s="4"/>
      <c r="J48" s="4"/>
      <c r="K48" s="4"/>
      <c r="M48" s="4"/>
      <c r="N48" s="10"/>
      <c r="O48" s="10"/>
      <c r="P48" s="10"/>
      <c r="Q48" s="10"/>
    </row>
    <row r="49" spans="7:17" ht="12.75">
      <c r="G49" s="4"/>
      <c r="I49" s="4"/>
      <c r="J49" s="4"/>
      <c r="K49" s="4"/>
      <c r="M49" s="4"/>
      <c r="N49" s="10"/>
      <c r="O49" s="10"/>
      <c r="P49" s="10"/>
      <c r="Q49" s="10"/>
    </row>
    <row r="50" spans="7:17" ht="12.75">
      <c r="G50" s="4"/>
      <c r="I50" s="4"/>
      <c r="J50" s="4"/>
      <c r="K50" s="4"/>
      <c r="M50" s="4"/>
      <c r="N50" s="10"/>
      <c r="O50" s="10"/>
      <c r="P50" s="10"/>
      <c r="Q50" s="10"/>
    </row>
    <row r="51" spans="7:17" ht="12.75">
      <c r="G51" s="4"/>
      <c r="I51" s="4"/>
      <c r="J51" s="4"/>
      <c r="K51" s="4"/>
      <c r="M51" s="4"/>
      <c r="N51" s="10"/>
      <c r="O51" s="10"/>
      <c r="P51" s="10"/>
      <c r="Q51" s="10"/>
    </row>
    <row r="52" spans="7:17" ht="12.75">
      <c r="G52" s="4"/>
      <c r="I52" s="4"/>
      <c r="J52" s="4"/>
      <c r="K52" s="4"/>
      <c r="M52" s="4"/>
      <c r="N52" s="10"/>
      <c r="O52" s="10"/>
      <c r="P52" s="10"/>
      <c r="Q52" s="10"/>
    </row>
    <row r="53" spans="7:17" ht="12.75">
      <c r="G53" s="4"/>
      <c r="I53" s="4"/>
      <c r="J53" s="4"/>
      <c r="K53" s="4"/>
      <c r="M53" s="4"/>
      <c r="N53" s="10"/>
      <c r="O53" s="10"/>
      <c r="P53" s="10"/>
      <c r="Q53" s="10"/>
    </row>
    <row r="54" spans="7:14" ht="12.75">
      <c r="G54" s="4"/>
      <c r="I54" s="4"/>
      <c r="J54" s="4"/>
      <c r="K54" s="4"/>
      <c r="M54" s="4"/>
      <c r="N54" s="10"/>
    </row>
    <row r="55" spans="7:14" ht="12.75">
      <c r="G55" s="4"/>
      <c r="I55" s="4"/>
      <c r="J55" s="4"/>
      <c r="K55" s="4"/>
      <c r="M55" s="4"/>
      <c r="N55" s="10"/>
    </row>
    <row r="56" spans="7:14" ht="12.75">
      <c r="G56" s="4"/>
      <c r="I56" s="4"/>
      <c r="J56" s="4"/>
      <c r="K56" s="4"/>
      <c r="N56" s="10"/>
    </row>
    <row r="57" spans="9:14" ht="12.75">
      <c r="I57" s="4"/>
      <c r="J57" s="4"/>
      <c r="K57" s="4"/>
      <c r="N57" s="10"/>
    </row>
    <row r="58" spans="9:14" ht="12.75">
      <c r="I58" s="4"/>
      <c r="J58" s="4"/>
      <c r="K58" s="4"/>
      <c r="N58" s="10"/>
    </row>
    <row r="59" spans="9:14" ht="12.75">
      <c r="I59" s="4"/>
      <c r="J59" s="4"/>
      <c r="K59" s="4"/>
      <c r="N59" s="10"/>
    </row>
    <row r="60" spans="9:14" ht="12.75">
      <c r="I60" s="4"/>
      <c r="J60" s="4"/>
      <c r="K60" s="4"/>
      <c r="N60" s="10"/>
    </row>
    <row r="61" spans="9:14" ht="12.75">
      <c r="I61" s="4"/>
      <c r="J61" s="4"/>
      <c r="K61" s="4"/>
      <c r="N61" s="10"/>
    </row>
    <row r="62" spans="9:14" ht="12.75">
      <c r="I62" s="4"/>
      <c r="J62" s="4"/>
      <c r="K62" s="4"/>
      <c r="N62" s="10"/>
    </row>
    <row r="63" spans="9:14" ht="12.75">
      <c r="I63" s="4"/>
      <c r="J63" s="4"/>
      <c r="K63" s="4"/>
      <c r="N63" s="10"/>
    </row>
    <row r="64" spans="9:14" ht="12.75">
      <c r="I64" s="4"/>
      <c r="J64" s="4"/>
      <c r="K64" s="4"/>
      <c r="N64" s="10"/>
    </row>
    <row r="65" spans="9:14" ht="12.75">
      <c r="I65" s="4"/>
      <c r="J65" s="4"/>
      <c r="K65" s="4"/>
      <c r="N65" s="10"/>
    </row>
    <row r="66" spans="9:14" ht="12.75">
      <c r="I66" s="4"/>
      <c r="J66" s="4"/>
      <c r="K66" s="4"/>
      <c r="N66" s="10"/>
    </row>
    <row r="67" spans="9:14" ht="12.75">
      <c r="I67" s="4"/>
      <c r="J67" s="4"/>
      <c r="K67" s="4"/>
      <c r="N67" s="10"/>
    </row>
    <row r="68" spans="9:14" ht="12.75">
      <c r="I68" s="4"/>
      <c r="J68" s="4"/>
      <c r="K68" s="4"/>
      <c r="N68" s="10"/>
    </row>
    <row r="69" spans="9:14" ht="12.75">
      <c r="I69" s="4"/>
      <c r="J69" s="4"/>
      <c r="K69" s="4"/>
      <c r="N69" s="10"/>
    </row>
    <row r="70" spans="9:14" ht="12.75">
      <c r="I70" s="4"/>
      <c r="J70" s="4"/>
      <c r="K70" s="4"/>
      <c r="N70" s="10"/>
    </row>
    <row r="71" ht="12.75">
      <c r="N71" s="10"/>
    </row>
    <row r="72" ht="12.75">
      <c r="N72" s="10"/>
    </row>
    <row r="73" ht="12.75">
      <c r="N73" s="10"/>
    </row>
    <row r="74" ht="12.75">
      <c r="N74" s="10"/>
    </row>
    <row r="75" ht="12.75">
      <c r="N75" s="10"/>
    </row>
    <row r="76" ht="12.75">
      <c r="N76" s="10"/>
    </row>
    <row r="77" ht="12.75">
      <c r="N77" s="10"/>
    </row>
    <row r="78" ht="12.75">
      <c r="N78" s="10"/>
    </row>
    <row r="79" ht="12.75">
      <c r="N79" s="10"/>
    </row>
    <row r="80" ht="12.75">
      <c r="N80" s="10"/>
    </row>
    <row r="81" ht="12.75">
      <c r="N81" s="10"/>
    </row>
    <row r="82" ht="12.75">
      <c r="N82" s="10"/>
    </row>
    <row r="83" ht="12.75">
      <c r="N83" s="10"/>
    </row>
    <row r="84" ht="12.75">
      <c r="N84" s="10"/>
    </row>
    <row r="85" ht="12.75">
      <c r="N85" s="10"/>
    </row>
    <row r="86" ht="12.75">
      <c r="N86" s="10"/>
    </row>
    <row r="87" ht="12.75">
      <c r="N87" s="10"/>
    </row>
    <row r="88" ht="12.75">
      <c r="N88" s="10"/>
    </row>
    <row r="89" ht="12.75">
      <c r="N89" s="10"/>
    </row>
    <row r="90" ht="12.75">
      <c r="N90" s="10"/>
    </row>
    <row r="91" ht="12.75">
      <c r="N91" s="10"/>
    </row>
    <row r="92" ht="12.75">
      <c r="N92" s="10"/>
    </row>
    <row r="93" ht="12.75">
      <c r="N93" s="10"/>
    </row>
    <row r="94" ht="12.75">
      <c r="N94" s="10"/>
    </row>
    <row r="95" ht="12.75">
      <c r="N95" s="10"/>
    </row>
    <row r="96" ht="12.75">
      <c r="N96" s="10"/>
    </row>
    <row r="97" ht="12.75">
      <c r="N97" s="10"/>
    </row>
    <row r="98" ht="12.75">
      <c r="N98" s="10"/>
    </row>
    <row r="99" ht="12.75">
      <c r="N99" s="10"/>
    </row>
    <row r="100" ht="12.75">
      <c r="N100" s="10"/>
    </row>
    <row r="101" ht="12.75">
      <c r="N101" s="10"/>
    </row>
    <row r="102" ht="12.75">
      <c r="N102" s="10"/>
    </row>
    <row r="103" ht="12.75">
      <c r="N103" s="10"/>
    </row>
    <row r="104" ht="12.75">
      <c r="N104" s="10"/>
    </row>
    <row r="105" ht="12.75">
      <c r="N105" s="10"/>
    </row>
    <row r="106" ht="12.75">
      <c r="N106" s="10"/>
    </row>
    <row r="107" ht="12.75">
      <c r="N107" s="10"/>
    </row>
    <row r="108" ht="12.75">
      <c r="N108" s="10"/>
    </row>
    <row r="109" ht="12.75">
      <c r="N109" s="10"/>
    </row>
    <row r="110" ht="12.75">
      <c r="N110" s="10"/>
    </row>
    <row r="111" ht="12.75">
      <c r="N111" s="10"/>
    </row>
    <row r="112" ht="12.75">
      <c r="N112" s="10"/>
    </row>
    <row r="113" ht="12.75">
      <c r="N113" s="10"/>
    </row>
    <row r="114" ht="12.75">
      <c r="N114" s="10"/>
    </row>
    <row r="115" ht="12.75">
      <c r="N115" s="10"/>
    </row>
    <row r="116" ht="12.75">
      <c r="N116" s="10"/>
    </row>
    <row r="117" ht="12.75">
      <c r="N117" s="10"/>
    </row>
    <row r="118" ht="12.75">
      <c r="N118" s="10"/>
    </row>
    <row r="119" ht="12.75">
      <c r="N119" s="10"/>
    </row>
    <row r="120" ht="12.75">
      <c r="N120" s="10"/>
    </row>
    <row r="121" ht="12.75">
      <c r="N121" s="10"/>
    </row>
    <row r="122" ht="12.75">
      <c r="N122" s="10"/>
    </row>
    <row r="123" ht="12.75">
      <c r="N123" s="10"/>
    </row>
    <row r="124" ht="12.75">
      <c r="N124" s="10"/>
    </row>
    <row r="125" ht="12.75">
      <c r="N125" s="10"/>
    </row>
    <row r="126" ht="12.75">
      <c r="N126" s="10"/>
    </row>
    <row r="127" ht="12.75">
      <c r="N127" s="10"/>
    </row>
    <row r="128" ht="12.75">
      <c r="N128" s="10"/>
    </row>
    <row r="129" ht="12.75">
      <c r="N129" s="10"/>
    </row>
    <row r="130" ht="12.75">
      <c r="N130" s="10"/>
    </row>
    <row r="131" ht="12.75">
      <c r="N131" s="10"/>
    </row>
    <row r="132" ht="12.75">
      <c r="N132" s="10"/>
    </row>
    <row r="133" ht="12.75">
      <c r="N133" s="10"/>
    </row>
    <row r="134" ht="12.75">
      <c r="N134" s="10"/>
    </row>
    <row r="135" ht="12.75">
      <c r="N135" s="10"/>
    </row>
    <row r="136" ht="12.75">
      <c r="N136" s="10"/>
    </row>
    <row r="137" ht="12.75">
      <c r="N137" s="10"/>
    </row>
    <row r="138" ht="12.75">
      <c r="N138" s="10"/>
    </row>
    <row r="139" ht="12.75">
      <c r="N139" s="10"/>
    </row>
    <row r="140" ht="12.75">
      <c r="N140" s="10"/>
    </row>
    <row r="141" ht="12.75">
      <c r="N141" s="10"/>
    </row>
    <row r="142" ht="12.75">
      <c r="N142" s="10"/>
    </row>
    <row r="143" ht="12.75">
      <c r="N143" s="10"/>
    </row>
    <row r="144" ht="12.75">
      <c r="N144" s="10"/>
    </row>
    <row r="145" ht="12.75">
      <c r="N145" s="10"/>
    </row>
    <row r="146" ht="12.75">
      <c r="N146" s="10"/>
    </row>
    <row r="147" ht="12.75">
      <c r="N147" s="10"/>
    </row>
    <row r="148" ht="12.75">
      <c r="N148" s="10"/>
    </row>
    <row r="149" ht="12.75">
      <c r="N149" s="10"/>
    </row>
    <row r="150" ht="12.75">
      <c r="N150" s="10"/>
    </row>
    <row r="151" ht="12.75">
      <c r="N151" s="10"/>
    </row>
    <row r="152" ht="12.75">
      <c r="N152" s="10"/>
    </row>
    <row r="153" ht="12.75">
      <c r="N153" s="10"/>
    </row>
    <row r="154" ht="12.75">
      <c r="N154" s="10"/>
    </row>
    <row r="155" ht="12.75">
      <c r="N155" s="10"/>
    </row>
    <row r="156" ht="12.75">
      <c r="N156" s="10"/>
    </row>
    <row r="157" ht="12.75">
      <c r="N157" s="10"/>
    </row>
    <row r="158" ht="12.75">
      <c r="N158" s="10"/>
    </row>
    <row r="159" ht="12.75">
      <c r="N159" s="10"/>
    </row>
    <row r="160" ht="12.75">
      <c r="N160" s="10"/>
    </row>
    <row r="161" ht="12.75">
      <c r="N161" s="10"/>
    </row>
    <row r="162" ht="12.75">
      <c r="N162" s="10"/>
    </row>
    <row r="163" ht="12.75">
      <c r="N163" s="10"/>
    </row>
    <row r="164" ht="12.75">
      <c r="N164" s="10"/>
    </row>
    <row r="165" ht="12.75">
      <c r="N165" s="10"/>
    </row>
    <row r="166" ht="12.75">
      <c r="N166" s="10"/>
    </row>
    <row r="167" ht="12.75">
      <c r="N167" s="10"/>
    </row>
    <row r="168" ht="12.75">
      <c r="N168" s="10"/>
    </row>
    <row r="169" ht="12.75">
      <c r="N169" s="10"/>
    </row>
    <row r="170" ht="12.75">
      <c r="N170" s="10"/>
    </row>
    <row r="171" ht="12.75">
      <c r="N171" s="10"/>
    </row>
    <row r="172" ht="12.75">
      <c r="N172" s="10"/>
    </row>
    <row r="173" ht="12.75">
      <c r="N173" s="10"/>
    </row>
    <row r="174" ht="12.75">
      <c r="N174" s="10"/>
    </row>
    <row r="175" ht="12.75">
      <c r="N175" s="10"/>
    </row>
    <row r="176" ht="12.75">
      <c r="N176" s="10"/>
    </row>
    <row r="177" ht="12.75">
      <c r="N177" s="10"/>
    </row>
    <row r="178" ht="12.75">
      <c r="N178" s="10"/>
    </row>
    <row r="179" ht="12.75">
      <c r="N179" s="10"/>
    </row>
    <row r="180" ht="12.75">
      <c r="N180" s="10"/>
    </row>
    <row r="181" ht="12.75">
      <c r="N181" s="10"/>
    </row>
    <row r="182" ht="12.75">
      <c r="N182" s="10"/>
    </row>
    <row r="183" ht="12.75">
      <c r="N183" s="10"/>
    </row>
    <row r="184" ht="12.75">
      <c r="N184" s="10"/>
    </row>
    <row r="185" ht="12.75">
      <c r="N185" s="10"/>
    </row>
    <row r="186" ht="12.75">
      <c r="N186" s="10"/>
    </row>
    <row r="187" ht="12.75">
      <c r="N187" s="10"/>
    </row>
    <row r="188" ht="12.75">
      <c r="N188" s="10"/>
    </row>
    <row r="189" ht="12.75">
      <c r="N189" s="10"/>
    </row>
    <row r="190" ht="12.75">
      <c r="N190" s="10"/>
    </row>
    <row r="191" ht="12.75">
      <c r="N191" s="10"/>
    </row>
    <row r="192" ht="12.75">
      <c r="N192" s="10"/>
    </row>
    <row r="193" ht="12.75">
      <c r="N193" s="10"/>
    </row>
    <row r="194" ht="12.75">
      <c r="N194" s="10"/>
    </row>
    <row r="195" ht="12.75">
      <c r="N195" s="10"/>
    </row>
    <row r="196" ht="12.75">
      <c r="N196" s="10"/>
    </row>
    <row r="197" ht="12.75">
      <c r="N197" s="10"/>
    </row>
    <row r="198" ht="12.75">
      <c r="N198" s="10"/>
    </row>
    <row r="199" ht="12.75">
      <c r="N199" s="10"/>
    </row>
    <row r="200" ht="12.75">
      <c r="N200" s="10"/>
    </row>
    <row r="201" ht="12.75">
      <c r="N201" s="10"/>
    </row>
    <row r="202" ht="12.75">
      <c r="N202" s="10"/>
    </row>
    <row r="203" ht="12.75">
      <c r="N203" s="10"/>
    </row>
    <row r="204" ht="12.75">
      <c r="N204" s="10"/>
    </row>
    <row r="205" ht="12.75">
      <c r="N205" s="10"/>
    </row>
    <row r="206" ht="12.75">
      <c r="N206" s="10"/>
    </row>
    <row r="207" ht="12.75">
      <c r="N207" s="10"/>
    </row>
    <row r="208" ht="12.75">
      <c r="N208" s="10"/>
    </row>
    <row r="209" ht="12.75">
      <c r="N209" s="10"/>
    </row>
    <row r="210" ht="12.75">
      <c r="N210" s="10"/>
    </row>
    <row r="211" ht="12.75">
      <c r="N211" s="10"/>
    </row>
    <row r="212" ht="12.75">
      <c r="N212" s="10"/>
    </row>
    <row r="213" ht="12.75">
      <c r="N213" s="10"/>
    </row>
    <row r="214" ht="12.75">
      <c r="N214" s="10"/>
    </row>
    <row r="215" ht="12.75">
      <c r="N215" s="10"/>
    </row>
    <row r="216" ht="12.75">
      <c r="N216" s="10"/>
    </row>
    <row r="217" ht="12.75">
      <c r="N217" s="10"/>
    </row>
    <row r="218" ht="12.75">
      <c r="N218" s="10"/>
    </row>
    <row r="219" ht="12.75">
      <c r="N219" s="10"/>
    </row>
    <row r="220" ht="12.75">
      <c r="N220" s="10"/>
    </row>
    <row r="221" ht="12.75">
      <c r="N221" s="10"/>
    </row>
    <row r="222" ht="12.75">
      <c r="N222" s="10"/>
    </row>
    <row r="223" ht="12.75">
      <c r="N223" s="10"/>
    </row>
    <row r="224" ht="12.75">
      <c r="N224" s="10"/>
    </row>
    <row r="225" ht="12.75">
      <c r="N225" s="10"/>
    </row>
    <row r="226" ht="12.75">
      <c r="N226" s="10"/>
    </row>
    <row r="227" ht="12.75">
      <c r="N227" s="10"/>
    </row>
    <row r="228" ht="12.75">
      <c r="N228" s="10"/>
    </row>
    <row r="229" ht="12.75">
      <c r="N229" s="10"/>
    </row>
    <row r="230" ht="12.75">
      <c r="N230" s="10"/>
    </row>
    <row r="231" ht="12.75">
      <c r="N231" s="10"/>
    </row>
    <row r="232" ht="12.75">
      <c r="N232" s="10"/>
    </row>
    <row r="233" ht="12.75">
      <c r="N233" s="10"/>
    </row>
    <row r="234" ht="12.75">
      <c r="N234" s="10"/>
    </row>
    <row r="235" ht="12.75">
      <c r="N235" s="10"/>
    </row>
    <row r="236" ht="12.75">
      <c r="N236" s="10"/>
    </row>
    <row r="237" ht="12.75">
      <c r="N237" s="10"/>
    </row>
    <row r="238" ht="12.75">
      <c r="N238" s="10"/>
    </row>
    <row r="239" ht="12.75">
      <c r="N239" s="10"/>
    </row>
    <row r="240" ht="12.75">
      <c r="N240" s="10"/>
    </row>
    <row r="241" ht="12.75">
      <c r="N241" s="10"/>
    </row>
    <row r="242" ht="12.75">
      <c r="N242" s="10"/>
    </row>
    <row r="243" ht="12.75">
      <c r="N243" s="10"/>
    </row>
    <row r="244" ht="12.75">
      <c r="N244" s="10"/>
    </row>
    <row r="245" ht="12.75">
      <c r="N245" s="10"/>
    </row>
    <row r="246" ht="12.75">
      <c r="N246" s="10"/>
    </row>
    <row r="247" ht="12.75">
      <c r="N247" s="10"/>
    </row>
    <row r="248" ht="12.75">
      <c r="N248" s="10"/>
    </row>
    <row r="249" ht="12.75">
      <c r="N249" s="10"/>
    </row>
    <row r="250" ht="12.75">
      <c r="N250" s="10"/>
    </row>
    <row r="251" ht="12.75">
      <c r="N251" s="10"/>
    </row>
    <row r="252" ht="12.75">
      <c r="N252" s="10"/>
    </row>
    <row r="253" ht="12.75">
      <c r="N253" s="10"/>
    </row>
    <row r="254" ht="12.75">
      <c r="N254" s="10"/>
    </row>
    <row r="255" ht="12.75">
      <c r="N255" s="10"/>
    </row>
    <row r="256" ht="12.75">
      <c r="N256" s="10"/>
    </row>
    <row r="257" ht="12.75">
      <c r="N257" s="10"/>
    </row>
    <row r="258" ht="12.75">
      <c r="N258" s="10"/>
    </row>
    <row r="259" ht="12.75">
      <c r="N259" s="10"/>
    </row>
    <row r="260" ht="12.75">
      <c r="N260" s="10"/>
    </row>
    <row r="261" ht="12.75">
      <c r="N261" s="10"/>
    </row>
    <row r="262" ht="12.75">
      <c r="N262" s="10"/>
    </row>
    <row r="263" ht="12.75">
      <c r="N263" s="10"/>
    </row>
    <row r="264" ht="12.75">
      <c r="N264" s="10"/>
    </row>
    <row r="265" ht="12.75">
      <c r="N265" s="10"/>
    </row>
    <row r="266" ht="12.75">
      <c r="N266" s="10"/>
    </row>
    <row r="267" ht="12.75">
      <c r="N267" s="10"/>
    </row>
    <row r="268" ht="12.75">
      <c r="N268" s="10"/>
    </row>
    <row r="269" ht="12.75">
      <c r="N269" s="10"/>
    </row>
    <row r="270" ht="12.75">
      <c r="N270" s="10"/>
    </row>
    <row r="271" ht="12.75">
      <c r="N271" s="10"/>
    </row>
    <row r="272" ht="12.75">
      <c r="N272" s="10"/>
    </row>
    <row r="273" ht="12.75">
      <c r="N273" s="10"/>
    </row>
    <row r="274" ht="12.75">
      <c r="N274" s="10"/>
    </row>
    <row r="275" ht="12.75">
      <c r="N275" s="10"/>
    </row>
    <row r="276" ht="12.75">
      <c r="N276" s="10"/>
    </row>
    <row r="277" ht="12.75">
      <c r="N277" s="10"/>
    </row>
    <row r="278" ht="12.75">
      <c r="N278" s="10"/>
    </row>
    <row r="279" ht="12.75">
      <c r="N279" s="10"/>
    </row>
    <row r="280" ht="12.75">
      <c r="N280" s="10"/>
    </row>
    <row r="281" ht="12.75">
      <c r="N281" s="10"/>
    </row>
    <row r="282" ht="12.75">
      <c r="N282" s="10"/>
    </row>
    <row r="283" ht="12.75">
      <c r="N283" s="10"/>
    </row>
    <row r="284" ht="12.75">
      <c r="N284" s="10"/>
    </row>
    <row r="285" ht="12.75">
      <c r="N285" s="10"/>
    </row>
    <row r="286" ht="12.75">
      <c r="N286" s="10"/>
    </row>
    <row r="287" ht="12.75">
      <c r="N287" s="10"/>
    </row>
    <row r="288" ht="12.75">
      <c r="N288" s="10"/>
    </row>
    <row r="289" ht="12.75">
      <c r="N289" s="10"/>
    </row>
    <row r="290" ht="12.75">
      <c r="N290" s="10"/>
    </row>
    <row r="291" ht="12.75">
      <c r="N291" s="10"/>
    </row>
    <row r="292" ht="12.75">
      <c r="N292" s="10"/>
    </row>
    <row r="293" ht="12.75">
      <c r="N293" s="10"/>
    </row>
    <row r="294" ht="12.75">
      <c r="N294" s="10"/>
    </row>
    <row r="295" ht="12.75">
      <c r="N295" s="10"/>
    </row>
    <row r="296" ht="12.75">
      <c r="N296" s="10"/>
    </row>
    <row r="297" ht="12.75">
      <c r="N297" s="10"/>
    </row>
    <row r="298" ht="12.75">
      <c r="N298" s="10"/>
    </row>
    <row r="299" ht="12.75">
      <c r="N299" s="10"/>
    </row>
    <row r="300" ht="12.75">
      <c r="N300" s="10"/>
    </row>
    <row r="301" ht="12.75">
      <c r="N301" s="10"/>
    </row>
    <row r="302" ht="12.75">
      <c r="N302" s="10"/>
    </row>
    <row r="303" ht="12.75">
      <c r="N303" s="10"/>
    </row>
    <row r="304" ht="12.75">
      <c r="N304" s="10"/>
    </row>
    <row r="305" ht="12.75">
      <c r="N305" s="10"/>
    </row>
    <row r="306" ht="12.75">
      <c r="N306" s="10"/>
    </row>
    <row r="307" ht="12.75">
      <c r="N307" s="10"/>
    </row>
    <row r="308" ht="12.75">
      <c r="N308" s="10"/>
    </row>
    <row r="309" ht="12.75">
      <c r="N309" s="10"/>
    </row>
    <row r="310" ht="12.75">
      <c r="N310" s="10"/>
    </row>
    <row r="311" ht="12.75">
      <c r="N311" s="10"/>
    </row>
    <row r="312" ht="12.75">
      <c r="N312" s="10"/>
    </row>
    <row r="313" ht="12.75">
      <c r="N313" s="10"/>
    </row>
    <row r="314" ht="12.75">
      <c r="N314" s="10"/>
    </row>
    <row r="315" ht="12.75">
      <c r="N315" s="10"/>
    </row>
    <row r="316" ht="12.75">
      <c r="N316" s="10"/>
    </row>
    <row r="317" ht="12.75">
      <c r="N317" s="10"/>
    </row>
    <row r="318" ht="12.75">
      <c r="N318" s="10"/>
    </row>
    <row r="319" ht="12.75">
      <c r="N319" s="10"/>
    </row>
    <row r="320" ht="12.75">
      <c r="N320" s="10"/>
    </row>
    <row r="321" ht="12.75">
      <c r="N321" s="10"/>
    </row>
    <row r="322" ht="12.75">
      <c r="N322" s="10"/>
    </row>
    <row r="323" ht="12.75">
      <c r="N323" s="10"/>
    </row>
    <row r="324" ht="12.75">
      <c r="N324" s="10"/>
    </row>
    <row r="325" ht="12.75">
      <c r="N325" s="10"/>
    </row>
    <row r="326" ht="12.75">
      <c r="N326" s="10"/>
    </row>
    <row r="327" ht="12.75">
      <c r="N327" s="10"/>
    </row>
    <row r="328" ht="12.75">
      <c r="N328" s="10"/>
    </row>
    <row r="329" ht="12.75">
      <c r="N329" s="10"/>
    </row>
    <row r="330" ht="12.75">
      <c r="N330" s="10"/>
    </row>
    <row r="331" ht="12.75">
      <c r="N331" s="10"/>
    </row>
    <row r="332" ht="12.75">
      <c r="N332" s="10"/>
    </row>
    <row r="333" ht="12.75">
      <c r="N333" s="10"/>
    </row>
    <row r="334" ht="12.75">
      <c r="N334" s="10"/>
    </row>
    <row r="335" ht="12.75">
      <c r="N335" s="10"/>
    </row>
    <row r="336" ht="12.75">
      <c r="N336" s="10"/>
    </row>
    <row r="337" ht="12.75">
      <c r="N337" s="10"/>
    </row>
    <row r="338" ht="12.75">
      <c r="N338" s="10"/>
    </row>
    <row r="339" ht="12.75">
      <c r="N339" s="10"/>
    </row>
    <row r="340" ht="12.75">
      <c r="N340" s="10"/>
    </row>
    <row r="341" ht="12.75">
      <c r="N341" s="10"/>
    </row>
    <row r="342" ht="12.75">
      <c r="N342" s="10"/>
    </row>
    <row r="343" ht="12.75">
      <c r="N343" s="10"/>
    </row>
    <row r="344" ht="12.75">
      <c r="N344" s="10"/>
    </row>
    <row r="345" ht="12.75">
      <c r="N345" s="10"/>
    </row>
    <row r="346" ht="12.75">
      <c r="N346" s="10"/>
    </row>
    <row r="347" ht="12.75">
      <c r="N347" s="10"/>
    </row>
    <row r="348" ht="12.75">
      <c r="N348" s="10"/>
    </row>
    <row r="349" ht="12.75">
      <c r="N349" s="10"/>
    </row>
    <row r="350" ht="12.75">
      <c r="N350" s="10"/>
    </row>
    <row r="351" ht="12.75">
      <c r="N351" s="10"/>
    </row>
    <row r="352" ht="12.75">
      <c r="N352" s="10"/>
    </row>
    <row r="353" ht="12.75">
      <c r="N353" s="10"/>
    </row>
    <row r="354" ht="12.75">
      <c r="N354" s="10"/>
    </row>
    <row r="355" ht="12.75">
      <c r="N355" s="10"/>
    </row>
    <row r="356" ht="12.75">
      <c r="N356" s="10"/>
    </row>
    <row r="357" ht="12.75">
      <c r="N357" s="10"/>
    </row>
    <row r="358" ht="12.75">
      <c r="N358" s="10"/>
    </row>
    <row r="359" ht="12.75">
      <c r="N359" s="10"/>
    </row>
    <row r="360" ht="12.75">
      <c r="N360" s="10"/>
    </row>
    <row r="361" ht="12.75">
      <c r="N361" s="10"/>
    </row>
    <row r="362" ht="12.75">
      <c r="N362" s="10"/>
    </row>
    <row r="363" ht="12.75">
      <c r="N363" s="10"/>
    </row>
    <row r="364" ht="12.75">
      <c r="N364" s="10"/>
    </row>
    <row r="365" ht="12.75">
      <c r="N365" s="10"/>
    </row>
    <row r="366" ht="12.75">
      <c r="N366" s="10"/>
    </row>
    <row r="367" ht="12.75">
      <c r="N367" s="10"/>
    </row>
    <row r="368" ht="12.75">
      <c r="N368" s="10"/>
    </row>
    <row r="369" ht="12.75">
      <c r="N369" s="10"/>
    </row>
    <row r="370" ht="12.75">
      <c r="N370" s="10"/>
    </row>
    <row r="371" ht="12.75">
      <c r="N371" s="10"/>
    </row>
    <row r="372" ht="12.75">
      <c r="N372" s="10"/>
    </row>
    <row r="373" ht="12.75">
      <c r="N373" s="10"/>
    </row>
    <row r="374" ht="12.75">
      <c r="N374" s="10"/>
    </row>
    <row r="375" ht="12.75">
      <c r="N375" s="10"/>
    </row>
    <row r="376" ht="12.75">
      <c r="N376" s="10"/>
    </row>
    <row r="377" ht="12.75">
      <c r="N377" s="10"/>
    </row>
    <row r="378" ht="12.75">
      <c r="N378" s="10"/>
    </row>
    <row r="379" ht="12.75">
      <c r="N379" s="10"/>
    </row>
    <row r="380" ht="12.75">
      <c r="N380" s="10"/>
    </row>
    <row r="381" ht="12.75">
      <c r="N381" s="10"/>
    </row>
    <row r="382" ht="12.75">
      <c r="N382" s="10"/>
    </row>
    <row r="383" ht="12.75">
      <c r="N383" s="10"/>
    </row>
    <row r="384" ht="12.75">
      <c r="N384" s="10"/>
    </row>
    <row r="385" ht="12.75">
      <c r="N385" s="10"/>
    </row>
    <row r="386" ht="12.75">
      <c r="N386" s="10"/>
    </row>
    <row r="387" ht="12.75">
      <c r="N387" s="10"/>
    </row>
    <row r="388" ht="12.75">
      <c r="N388" s="10"/>
    </row>
    <row r="389" ht="12.75">
      <c r="N389" s="10"/>
    </row>
    <row r="390" ht="12.75">
      <c r="N390" s="10"/>
    </row>
    <row r="391" ht="12.75">
      <c r="N391" s="10"/>
    </row>
    <row r="392" ht="12.75">
      <c r="N392" s="10"/>
    </row>
    <row r="393" ht="12.75">
      <c r="N393" s="10"/>
    </row>
    <row r="394" ht="12.75">
      <c r="N394" s="10"/>
    </row>
    <row r="395" ht="12.75">
      <c r="N395" s="10"/>
    </row>
    <row r="396" ht="12.75">
      <c r="N396" s="10"/>
    </row>
    <row r="397" ht="12.75">
      <c r="N397" s="10"/>
    </row>
    <row r="398" ht="12.75">
      <c r="N398" s="10"/>
    </row>
    <row r="399" ht="12.75">
      <c r="N399" s="10"/>
    </row>
    <row r="400" ht="12.75">
      <c r="N400" s="10"/>
    </row>
    <row r="401" ht="12.75">
      <c r="N401" s="10"/>
    </row>
    <row r="402" ht="12.75">
      <c r="N402" s="10"/>
    </row>
    <row r="403" ht="12.75">
      <c r="N403" s="10"/>
    </row>
    <row r="404" ht="12.75">
      <c r="N404" s="10"/>
    </row>
    <row r="405" ht="12.75">
      <c r="N405" s="10"/>
    </row>
    <row r="406" ht="12.75">
      <c r="N406" s="10"/>
    </row>
    <row r="407" ht="12.75">
      <c r="N407" s="10"/>
    </row>
    <row r="408" ht="12.75">
      <c r="N408" s="10"/>
    </row>
    <row r="409" ht="12.75">
      <c r="N409" s="10"/>
    </row>
    <row r="410" ht="12.75">
      <c r="N410" s="10"/>
    </row>
    <row r="411" ht="12.75">
      <c r="N411" s="10"/>
    </row>
    <row r="412" ht="12.75">
      <c r="N412" s="10"/>
    </row>
    <row r="413" ht="12.75">
      <c r="N413" s="10"/>
    </row>
    <row r="414" ht="12.75">
      <c r="N414" s="10"/>
    </row>
    <row r="415" ht="12.75">
      <c r="N415" s="10"/>
    </row>
    <row r="416" ht="12.75">
      <c r="N416" s="10"/>
    </row>
    <row r="417" ht="12.75">
      <c r="N417" s="10"/>
    </row>
    <row r="418" ht="12.75">
      <c r="N418" s="10"/>
    </row>
    <row r="419" ht="12.75">
      <c r="N419" s="10"/>
    </row>
    <row r="420" ht="12.75">
      <c r="N420" s="10"/>
    </row>
    <row r="421" ht="12.75">
      <c r="N421" s="10"/>
    </row>
    <row r="422" ht="12.75">
      <c r="N422" s="10"/>
    </row>
    <row r="423" ht="12.75">
      <c r="N423" s="10"/>
    </row>
    <row r="424" ht="12.75">
      <c r="N424" s="10"/>
    </row>
    <row r="425" ht="12.75">
      <c r="N425" s="10"/>
    </row>
    <row r="426" ht="12.75">
      <c r="N426" s="10"/>
    </row>
    <row r="427" ht="12.75">
      <c r="N427" s="10"/>
    </row>
    <row r="428" ht="12.75">
      <c r="N428" s="10"/>
    </row>
    <row r="429" ht="12.75">
      <c r="N429" s="10"/>
    </row>
    <row r="430" ht="12.75">
      <c r="N430" s="10"/>
    </row>
    <row r="431" ht="12.75">
      <c r="N431" s="10"/>
    </row>
    <row r="432" ht="12.75">
      <c r="N432" s="10"/>
    </row>
    <row r="433" ht="12.75">
      <c r="N433" s="10"/>
    </row>
    <row r="434" ht="12.75">
      <c r="N434" s="10"/>
    </row>
    <row r="435" ht="12.75">
      <c r="N435" s="10"/>
    </row>
    <row r="436" ht="12.75">
      <c r="N436" s="10"/>
    </row>
    <row r="437" ht="12.75">
      <c r="N437" s="10"/>
    </row>
    <row r="438" ht="12.75">
      <c r="N438" s="10"/>
    </row>
    <row r="439" ht="12.75">
      <c r="N439" s="10"/>
    </row>
    <row r="440" ht="12.75">
      <c r="N440" s="10"/>
    </row>
    <row r="441" ht="12.75">
      <c r="N441" s="10"/>
    </row>
    <row r="442" ht="12.75">
      <c r="N442" s="10"/>
    </row>
    <row r="443" ht="12.75">
      <c r="N443" s="10"/>
    </row>
    <row r="444" ht="12.75">
      <c r="N444" s="10"/>
    </row>
    <row r="445" ht="12.75">
      <c r="N445" s="10"/>
    </row>
    <row r="446" ht="12.75">
      <c r="N446" s="10"/>
    </row>
    <row r="447" ht="12.75">
      <c r="N447" s="10"/>
    </row>
    <row r="448" ht="12.75">
      <c r="N448" s="10"/>
    </row>
    <row r="449" ht="12.75">
      <c r="N449" s="10"/>
    </row>
    <row r="450" ht="12.75">
      <c r="N450" s="10"/>
    </row>
    <row r="451" ht="12.75">
      <c r="N451" s="10"/>
    </row>
    <row r="452" ht="12.75">
      <c r="N452" s="10"/>
    </row>
    <row r="453" ht="12.75">
      <c r="N453" s="10"/>
    </row>
    <row r="454" ht="12.75">
      <c r="N454" s="10"/>
    </row>
    <row r="455" ht="12.75">
      <c r="N455" s="10"/>
    </row>
    <row r="456" ht="12.75">
      <c r="N456" s="10"/>
    </row>
    <row r="457" ht="12.75">
      <c r="N457" s="10"/>
    </row>
    <row r="458" ht="12.75">
      <c r="N458" s="10"/>
    </row>
    <row r="459" ht="12.75">
      <c r="N459" s="10"/>
    </row>
    <row r="460" ht="12.75">
      <c r="N460" s="10"/>
    </row>
    <row r="461" ht="12.75">
      <c r="N461" s="10"/>
    </row>
    <row r="462" ht="12.75">
      <c r="N462" s="10"/>
    </row>
    <row r="463" ht="12.75">
      <c r="N463" s="10"/>
    </row>
    <row r="464" ht="12.75">
      <c r="N464" s="10"/>
    </row>
    <row r="465" ht="12.75">
      <c r="N465" s="10"/>
    </row>
    <row r="466" ht="12.75">
      <c r="N466" s="10"/>
    </row>
    <row r="467" ht="12.75">
      <c r="N467" s="10"/>
    </row>
    <row r="468" ht="12.75">
      <c r="N468" s="10"/>
    </row>
    <row r="469" ht="12.75">
      <c r="N469" s="10"/>
    </row>
    <row r="470" ht="12.75">
      <c r="N470" s="10"/>
    </row>
    <row r="471" ht="12.75">
      <c r="N471" s="10"/>
    </row>
    <row r="472" ht="12.75">
      <c r="N472" s="10"/>
    </row>
    <row r="473" ht="12.75">
      <c r="N473" s="10"/>
    </row>
    <row r="474" ht="12.75">
      <c r="N474" s="10"/>
    </row>
    <row r="475" ht="12.75">
      <c r="N475" s="10"/>
    </row>
    <row r="476" ht="12.75">
      <c r="N476" s="10"/>
    </row>
    <row r="477" ht="12.75">
      <c r="N477" s="10"/>
    </row>
    <row r="478" ht="12.75">
      <c r="N478" s="10"/>
    </row>
    <row r="479" ht="12.75">
      <c r="N479" s="10"/>
    </row>
    <row r="480" ht="12.75">
      <c r="N480" s="10"/>
    </row>
    <row r="481" ht="12.75">
      <c r="N481" s="10"/>
    </row>
    <row r="482" ht="12.75">
      <c r="N482" s="10"/>
    </row>
    <row r="483" ht="12.75">
      <c r="N483" s="10"/>
    </row>
    <row r="484" ht="12.75">
      <c r="N484" s="10"/>
    </row>
    <row r="485" ht="12.75">
      <c r="N485" s="10"/>
    </row>
    <row r="486" ht="12.75">
      <c r="N486" s="10"/>
    </row>
    <row r="487" ht="12.75">
      <c r="N487" s="10"/>
    </row>
    <row r="488" ht="12.75">
      <c r="N488" s="10"/>
    </row>
    <row r="489" ht="12.75">
      <c r="N489" s="10"/>
    </row>
    <row r="490" ht="12.75">
      <c r="N490" s="10"/>
    </row>
    <row r="491" ht="12.75">
      <c r="N491" s="10"/>
    </row>
    <row r="492" ht="12.75">
      <c r="N492" s="10"/>
    </row>
    <row r="493" ht="12.75">
      <c r="N493" s="10"/>
    </row>
    <row r="494" ht="12.75">
      <c r="N494" s="10"/>
    </row>
    <row r="495" ht="12.75">
      <c r="N495" s="10"/>
    </row>
    <row r="496" ht="12.75">
      <c r="N496" s="10"/>
    </row>
    <row r="497" ht="12.75">
      <c r="N497" s="10"/>
    </row>
    <row r="498" ht="12.75">
      <c r="N498" s="10"/>
    </row>
    <row r="499" ht="12.75">
      <c r="N499" s="10"/>
    </row>
    <row r="500" ht="12.75">
      <c r="N500" s="10"/>
    </row>
    <row r="501" ht="12.75">
      <c r="N501" s="10"/>
    </row>
    <row r="502" ht="12.75">
      <c r="N502" s="10"/>
    </row>
    <row r="503" ht="12.75">
      <c r="N503" s="10"/>
    </row>
    <row r="504" ht="12.75">
      <c r="N504" s="10"/>
    </row>
    <row r="505" ht="12.75">
      <c r="N505" s="10"/>
    </row>
    <row r="506" ht="12.75">
      <c r="N506" s="10"/>
    </row>
    <row r="507" ht="12.75">
      <c r="N507" s="10"/>
    </row>
    <row r="508" ht="12.75">
      <c r="N508" s="10"/>
    </row>
    <row r="509" ht="12.75">
      <c r="N509" s="10"/>
    </row>
    <row r="510" ht="12.75">
      <c r="N510" s="10"/>
    </row>
    <row r="511" ht="12.75">
      <c r="N511" s="10"/>
    </row>
    <row r="512" ht="12.75">
      <c r="N512" s="10"/>
    </row>
    <row r="513" ht="12.75">
      <c r="N513" s="10"/>
    </row>
    <row r="514" ht="12.75">
      <c r="N514" s="10"/>
    </row>
    <row r="515" ht="12.75">
      <c r="N515" s="10"/>
    </row>
    <row r="516" ht="12.75">
      <c r="N516" s="10"/>
    </row>
    <row r="517" ht="12.75">
      <c r="N517" s="10"/>
    </row>
    <row r="518" ht="12.75">
      <c r="N518" s="10"/>
    </row>
    <row r="519" ht="12.75">
      <c r="N519" s="10"/>
    </row>
    <row r="520" ht="12.75">
      <c r="N520" s="10"/>
    </row>
    <row r="521" ht="12.75">
      <c r="N521" s="10"/>
    </row>
    <row r="522" ht="12.75">
      <c r="N522" s="10"/>
    </row>
    <row r="523" ht="12.75">
      <c r="N523" s="10"/>
    </row>
    <row r="524" ht="12.75">
      <c r="N524" s="10"/>
    </row>
    <row r="525" ht="12.75">
      <c r="N525" s="10"/>
    </row>
    <row r="526" ht="12.75">
      <c r="N526" s="10"/>
    </row>
    <row r="527" ht="12.75">
      <c r="N527" s="10"/>
    </row>
    <row r="528" ht="12.75">
      <c r="N528" s="10"/>
    </row>
    <row r="529" ht="12.75">
      <c r="N529" s="10"/>
    </row>
    <row r="530" ht="12.75">
      <c r="N530" s="10"/>
    </row>
    <row r="531" ht="12.75">
      <c r="N531" s="10"/>
    </row>
    <row r="532" ht="12.75">
      <c r="N532" s="10"/>
    </row>
    <row r="533" ht="12.75">
      <c r="N533" s="10"/>
    </row>
    <row r="534" ht="12.75">
      <c r="N534" s="10"/>
    </row>
    <row r="535" ht="12.75">
      <c r="N535" s="10"/>
    </row>
    <row r="536" ht="12.75">
      <c r="N536" s="10"/>
    </row>
    <row r="537" ht="12.75">
      <c r="N537" s="10"/>
    </row>
    <row r="538" ht="12.75">
      <c r="N538" s="10"/>
    </row>
    <row r="539" ht="12.75">
      <c r="N539" s="10"/>
    </row>
    <row r="540" ht="12.75">
      <c r="N540" s="10"/>
    </row>
    <row r="541" ht="12.75">
      <c r="N541" s="10"/>
    </row>
    <row r="542" ht="12.75">
      <c r="N542" s="10"/>
    </row>
    <row r="543" ht="12.75">
      <c r="N543" s="10"/>
    </row>
    <row r="544" ht="12.75">
      <c r="N544" s="10"/>
    </row>
    <row r="545" ht="12.75">
      <c r="N545" s="10"/>
    </row>
    <row r="546" ht="12.75">
      <c r="N546" s="10"/>
    </row>
    <row r="547" ht="12.75">
      <c r="N547" s="10"/>
    </row>
    <row r="548" ht="12.75">
      <c r="N548" s="10"/>
    </row>
    <row r="549" ht="12.75">
      <c r="N549" s="10"/>
    </row>
    <row r="550" ht="12.75">
      <c r="N550" s="10"/>
    </row>
    <row r="551" ht="12.75">
      <c r="N551" s="10"/>
    </row>
    <row r="552" ht="12.75">
      <c r="N552" s="10"/>
    </row>
    <row r="553" ht="12.75">
      <c r="N553" s="10"/>
    </row>
    <row r="554" ht="12.75">
      <c r="N554" s="10"/>
    </row>
    <row r="555" ht="12.75">
      <c r="N555" s="10"/>
    </row>
    <row r="556" ht="12.75">
      <c r="N556" s="10"/>
    </row>
    <row r="557" ht="12.75">
      <c r="N557" s="10"/>
    </row>
    <row r="558" ht="12.75">
      <c r="N558" s="10"/>
    </row>
    <row r="559" ht="12.75">
      <c r="N559" s="10"/>
    </row>
    <row r="560" ht="12.75">
      <c r="N560" s="10"/>
    </row>
    <row r="561" ht="12.75">
      <c r="N561" s="10"/>
    </row>
    <row r="562" ht="12.75">
      <c r="N562" s="10"/>
    </row>
    <row r="563" ht="12.75">
      <c r="N563" s="10"/>
    </row>
    <row r="564" ht="12.75">
      <c r="N564" s="10"/>
    </row>
    <row r="565" ht="12.75">
      <c r="N565" s="10"/>
    </row>
    <row r="566" ht="12.75">
      <c r="N566" s="10"/>
    </row>
    <row r="567" ht="12.75">
      <c r="N567" s="10"/>
    </row>
    <row r="568" ht="12.75">
      <c r="N568" s="10"/>
    </row>
    <row r="569" ht="12.75">
      <c r="N569" s="10"/>
    </row>
    <row r="570" ht="12.75">
      <c r="N570" s="10"/>
    </row>
    <row r="571" ht="12.75">
      <c r="N571" s="10"/>
    </row>
    <row r="572" ht="12.75">
      <c r="N572" s="10"/>
    </row>
    <row r="573" ht="12.75">
      <c r="N573" s="10"/>
    </row>
    <row r="574" ht="12.75">
      <c r="N574" s="10"/>
    </row>
    <row r="575" ht="12.75">
      <c r="N575" s="10"/>
    </row>
    <row r="576" ht="12.75">
      <c r="N576" s="10"/>
    </row>
    <row r="577" ht="12.75">
      <c r="N577" s="10"/>
    </row>
    <row r="578" ht="12.75">
      <c r="N578" s="10"/>
    </row>
    <row r="579" ht="12.75">
      <c r="N579" s="10"/>
    </row>
    <row r="580" ht="12.75">
      <c r="N580" s="10"/>
    </row>
    <row r="581" ht="12.75">
      <c r="N581" s="10"/>
    </row>
    <row r="582" ht="12.75">
      <c r="N582" s="10"/>
    </row>
    <row r="583" ht="12.75">
      <c r="N583" s="10"/>
    </row>
    <row r="584" ht="12.75">
      <c r="N584" s="10"/>
    </row>
    <row r="585" ht="12.75">
      <c r="N585" s="10"/>
    </row>
    <row r="586" ht="12.75">
      <c r="N586" s="10"/>
    </row>
    <row r="587" ht="12.75">
      <c r="N587" s="10"/>
    </row>
    <row r="588" ht="12.75">
      <c r="N588" s="10"/>
    </row>
    <row r="589" ht="12.75">
      <c r="N589" s="10"/>
    </row>
    <row r="590" ht="12.75">
      <c r="N590" s="10"/>
    </row>
    <row r="591" ht="12.75">
      <c r="N591" s="10"/>
    </row>
    <row r="592" ht="12.75">
      <c r="N592" s="10"/>
    </row>
    <row r="593" ht="12.75">
      <c r="N593" s="10"/>
    </row>
    <row r="594" ht="12.75">
      <c r="N594" s="10"/>
    </row>
    <row r="595" ht="12.75">
      <c r="N595" s="10"/>
    </row>
    <row r="596" ht="12.75">
      <c r="N596" s="10"/>
    </row>
    <row r="597" ht="12.75">
      <c r="N597" s="10"/>
    </row>
    <row r="598" ht="12.75">
      <c r="N598" s="10"/>
    </row>
    <row r="599" ht="12.75">
      <c r="N599" s="10"/>
    </row>
    <row r="600" ht="12.75">
      <c r="N600" s="10"/>
    </row>
    <row r="601" ht="12.75">
      <c r="N601" s="10"/>
    </row>
    <row r="602" ht="12.75">
      <c r="N602" s="10"/>
    </row>
    <row r="603" ht="12.75">
      <c r="N603" s="10"/>
    </row>
    <row r="604" ht="12.75">
      <c r="N604" s="10"/>
    </row>
    <row r="605" ht="12.75">
      <c r="N605" s="10"/>
    </row>
    <row r="606" ht="12.75">
      <c r="N606" s="10"/>
    </row>
    <row r="607" ht="12.75">
      <c r="N607" s="10"/>
    </row>
    <row r="608" ht="12.75">
      <c r="N608" s="10"/>
    </row>
    <row r="609" ht="12.75">
      <c r="N609" s="10"/>
    </row>
    <row r="610" ht="12.75">
      <c r="N610" s="10"/>
    </row>
    <row r="611" ht="12.75">
      <c r="N611" s="10"/>
    </row>
    <row r="612" ht="12.75">
      <c r="N612" s="10"/>
    </row>
    <row r="613" ht="12.75">
      <c r="N613" s="10"/>
    </row>
    <row r="614" ht="12.75">
      <c r="N614" s="10"/>
    </row>
    <row r="615" ht="12.75">
      <c r="N615" s="10"/>
    </row>
    <row r="616" ht="12.75">
      <c r="N616" s="10"/>
    </row>
    <row r="617" ht="12.75">
      <c r="N617" s="10"/>
    </row>
    <row r="618" ht="12.75">
      <c r="N618" s="10"/>
    </row>
    <row r="619" ht="12.75">
      <c r="N619" s="10"/>
    </row>
    <row r="620" ht="12.75">
      <c r="N620" s="10"/>
    </row>
    <row r="621" ht="12.75">
      <c r="N621" s="10"/>
    </row>
    <row r="622" ht="12.75">
      <c r="N622" s="10"/>
    </row>
    <row r="623" ht="12.75">
      <c r="N623" s="10"/>
    </row>
    <row r="624" ht="12.75">
      <c r="N624" s="10"/>
    </row>
    <row r="625" ht="12.75">
      <c r="N625" s="10"/>
    </row>
    <row r="626" ht="12.75">
      <c r="N626" s="10"/>
    </row>
    <row r="627" ht="12.75">
      <c r="N627" s="10"/>
    </row>
    <row r="628" ht="12.75">
      <c r="N628" s="10"/>
    </row>
    <row r="629" ht="12.75">
      <c r="N629" s="10"/>
    </row>
    <row r="630" ht="12.75">
      <c r="N630" s="10"/>
    </row>
    <row r="631" ht="12.75">
      <c r="N631" s="10"/>
    </row>
    <row r="632" ht="12.75">
      <c r="N632" s="10"/>
    </row>
    <row r="633" ht="12.75">
      <c r="N633" s="10"/>
    </row>
    <row r="634" ht="12.75">
      <c r="N634" s="10"/>
    </row>
    <row r="635" ht="12.75">
      <c r="N635" s="10"/>
    </row>
    <row r="636" ht="12.75">
      <c r="N636" s="10"/>
    </row>
    <row r="637" ht="12.75">
      <c r="N637" s="10"/>
    </row>
    <row r="638" ht="12.75">
      <c r="N638" s="10"/>
    </row>
    <row r="639" ht="12.75">
      <c r="N639" s="10"/>
    </row>
    <row r="640" ht="12.75">
      <c r="N640" s="10"/>
    </row>
    <row r="641" ht="12.75">
      <c r="N641" s="10"/>
    </row>
    <row r="642" ht="12.75">
      <c r="N642" s="10"/>
    </row>
    <row r="643" ht="12.75">
      <c r="N643" s="10"/>
    </row>
    <row r="644" ht="12.75">
      <c r="N644" s="10"/>
    </row>
    <row r="645" ht="12.75">
      <c r="N645" s="10"/>
    </row>
    <row r="646" ht="12.75">
      <c r="N646" s="10"/>
    </row>
    <row r="647" ht="12.75">
      <c r="N647" s="10"/>
    </row>
    <row r="648" ht="12.75">
      <c r="N648" s="10"/>
    </row>
    <row r="649" ht="12.75">
      <c r="N649" s="10"/>
    </row>
    <row r="650" ht="12.75">
      <c r="N650" s="10"/>
    </row>
    <row r="651" ht="12.75">
      <c r="N651" s="10"/>
    </row>
  </sheetData>
  <mergeCells count="7">
    <mergeCell ref="G8:I8"/>
    <mergeCell ref="A5:N5"/>
    <mergeCell ref="A2:N2"/>
    <mergeCell ref="A1:N1"/>
    <mergeCell ref="A4:N4"/>
    <mergeCell ref="K8:M8"/>
    <mergeCell ref="A3:N3"/>
  </mergeCells>
  <printOptions/>
  <pageMargins left="0.31" right="0.32" top="1" bottom="1" header="0.44" footer="0.5"/>
  <pageSetup fitToHeight="1" fitToWidth="1" horizontalDpi="360" verticalDpi="36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14"/>
  <sheetViews>
    <sheetView tabSelected="1" workbookViewId="0" topLeftCell="A21">
      <selection activeCell="G45" sqref="G45"/>
    </sheetView>
  </sheetViews>
  <sheetFormatPr defaultColWidth="9.140625" defaultRowHeight="12.75"/>
  <cols>
    <col min="1" max="1" width="4.140625" style="0" customWidth="1"/>
    <col min="4" max="4" width="14.00390625" style="0" customWidth="1"/>
    <col min="5" max="5" width="11.28125" style="0" customWidth="1"/>
    <col min="6" max="6" width="7.140625" style="0" customWidth="1"/>
    <col min="7" max="7" width="12.8515625" style="0" customWidth="1"/>
    <col min="8" max="8" width="7.140625" style="0" customWidth="1"/>
    <col min="9" max="9" width="13.28125" style="0" customWidth="1"/>
    <col min="10" max="10" width="4.140625" style="0" customWidth="1"/>
  </cols>
  <sheetData>
    <row r="1" spans="1:14" ht="12.75">
      <c r="A1" s="36" t="s">
        <v>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ht="12.75">
      <c r="A2" s="1" t="s">
        <v>33</v>
      </c>
    </row>
    <row r="3" ht="12.75">
      <c r="A3" s="1" t="s">
        <v>77</v>
      </c>
    </row>
    <row r="4" spans="1:9" ht="13.5" thickBot="1">
      <c r="A4" s="1"/>
      <c r="G4" s="16" t="s">
        <v>9</v>
      </c>
      <c r="I4" s="16" t="s">
        <v>34</v>
      </c>
    </row>
    <row r="5" spans="7:9" ht="12.75">
      <c r="G5" s="3" t="s">
        <v>56</v>
      </c>
      <c r="I5" s="3" t="s">
        <v>56</v>
      </c>
    </row>
    <row r="6" spans="5:9" ht="12.75">
      <c r="E6" s="11"/>
      <c r="G6" s="25" t="s">
        <v>78</v>
      </c>
      <c r="I6" s="25" t="s">
        <v>98</v>
      </c>
    </row>
    <row r="7" spans="5:9" ht="12.75">
      <c r="E7" s="10"/>
      <c r="G7" s="3" t="s">
        <v>2</v>
      </c>
      <c r="H7" s="2"/>
      <c r="I7" s="3" t="s">
        <v>2</v>
      </c>
    </row>
    <row r="9" spans="1:9" ht="12.75">
      <c r="A9" s="1"/>
      <c r="B9" s="1" t="s">
        <v>35</v>
      </c>
      <c r="G9" s="4">
        <v>562</v>
      </c>
      <c r="H9" s="4"/>
      <c r="I9" s="13">
        <v>675</v>
      </c>
    </row>
    <row r="10" spans="1:9" ht="12.75">
      <c r="A10" s="1"/>
      <c r="B10" s="1" t="s">
        <v>94</v>
      </c>
      <c r="G10" s="4">
        <v>2351</v>
      </c>
      <c r="H10" s="4"/>
      <c r="I10" s="13">
        <v>1299</v>
      </c>
    </row>
    <row r="11" spans="1:11" ht="12.75">
      <c r="A11" s="1"/>
      <c r="B11" s="1" t="s">
        <v>45</v>
      </c>
      <c r="G11" s="4">
        <v>3140</v>
      </c>
      <c r="H11" s="4"/>
      <c r="I11" s="13">
        <v>0</v>
      </c>
      <c r="K11" s="41"/>
    </row>
    <row r="12" spans="1:9" ht="12.75">
      <c r="A12" s="1"/>
      <c r="B12" s="1"/>
      <c r="G12" s="4"/>
      <c r="H12" s="4"/>
      <c r="I12" s="13"/>
    </row>
    <row r="13" spans="1:9" ht="12.75">
      <c r="A13" s="1"/>
      <c r="B13" s="1" t="s">
        <v>5</v>
      </c>
      <c r="G13" s="4"/>
      <c r="H13" s="4"/>
      <c r="I13" s="4"/>
    </row>
    <row r="14" spans="2:9" ht="12.75">
      <c r="B14" s="37" t="s">
        <v>46</v>
      </c>
      <c r="G14" s="17">
        <v>5987</v>
      </c>
      <c r="H14" s="4"/>
      <c r="I14" s="8">
        <v>4556</v>
      </c>
    </row>
    <row r="15" spans="2:9" ht="12.75">
      <c r="B15" s="37" t="s">
        <v>60</v>
      </c>
      <c r="G15" s="4">
        <v>766</v>
      </c>
      <c r="H15" s="4"/>
      <c r="I15" s="13">
        <v>2416</v>
      </c>
    </row>
    <row r="16" spans="7:9" ht="12.75">
      <c r="G16" s="6">
        <f>SUM(G14:G15)</f>
        <v>6753</v>
      </c>
      <c r="H16" s="4"/>
      <c r="I16" s="6">
        <f>SUM(I14:I15)</f>
        <v>6972</v>
      </c>
    </row>
    <row r="17" spans="7:9" ht="12.75">
      <c r="G17" s="8"/>
      <c r="H17" s="4"/>
      <c r="I17" s="8"/>
    </row>
    <row r="18" spans="1:9" ht="12.75">
      <c r="A18" s="1"/>
      <c r="B18" s="1" t="s">
        <v>6</v>
      </c>
      <c r="G18" s="4"/>
      <c r="H18" s="4"/>
      <c r="I18" s="4"/>
    </row>
    <row r="19" spans="7:9" ht="12.75">
      <c r="G19" s="4"/>
      <c r="H19" s="4"/>
      <c r="I19" s="13"/>
    </row>
    <row r="20" spans="2:9" ht="12.75">
      <c r="B20" s="37" t="s">
        <v>61</v>
      </c>
      <c r="G20" s="4">
        <v>1612</v>
      </c>
      <c r="H20" s="4"/>
      <c r="I20" s="13">
        <v>709</v>
      </c>
    </row>
    <row r="21" spans="2:9" ht="12.75">
      <c r="B21" s="37" t="s">
        <v>95</v>
      </c>
      <c r="G21" s="4">
        <v>12</v>
      </c>
      <c r="H21" s="4"/>
      <c r="I21" s="13">
        <v>12</v>
      </c>
    </row>
    <row r="22" spans="2:9" ht="12.75">
      <c r="B22" s="39" t="s">
        <v>4</v>
      </c>
      <c r="G22" s="53">
        <v>13</v>
      </c>
      <c r="H22" s="4"/>
      <c r="I22" s="13">
        <v>27</v>
      </c>
    </row>
    <row r="23" spans="2:9" ht="12.75">
      <c r="B23" s="39"/>
      <c r="G23" s="5"/>
      <c r="H23" s="4"/>
      <c r="I23" s="18"/>
    </row>
    <row r="24" spans="7:9" ht="12.75">
      <c r="G24" s="6">
        <f>SUM(G19:G23)</f>
        <v>1637</v>
      </c>
      <c r="H24" s="4"/>
      <c r="I24" s="6">
        <f>SUM(I19:I23)</f>
        <v>748</v>
      </c>
    </row>
    <row r="25" spans="7:9" ht="12.75">
      <c r="G25" s="4"/>
      <c r="H25" s="4"/>
      <c r="I25" s="4"/>
    </row>
    <row r="26" spans="1:9" ht="12.75">
      <c r="A26" s="1"/>
      <c r="B26" s="1" t="s">
        <v>43</v>
      </c>
      <c r="G26" s="4">
        <f>G16-G24</f>
        <v>5116</v>
      </c>
      <c r="H26" s="4"/>
      <c r="I26" s="4">
        <f>I16-I24</f>
        <v>6224</v>
      </c>
    </row>
    <row r="27" spans="7:9" ht="12.75">
      <c r="G27" s="4"/>
      <c r="H27" s="4"/>
      <c r="I27" s="13" t="s">
        <v>3</v>
      </c>
    </row>
    <row r="28" spans="7:9" ht="13.5" thickBot="1">
      <c r="G28" s="7">
        <f>+G9+G10+G26+G11</f>
        <v>11169</v>
      </c>
      <c r="H28" s="4"/>
      <c r="I28" s="7">
        <f>+I9+I10+I26+I11</f>
        <v>8198</v>
      </c>
    </row>
    <row r="29" spans="7:9" ht="13.5" thickTop="1">
      <c r="G29" s="8"/>
      <c r="H29" s="4"/>
      <c r="I29" s="8"/>
    </row>
    <row r="30" spans="1:9" ht="12.75">
      <c r="A30" s="1"/>
      <c r="B30" s="1" t="s">
        <v>44</v>
      </c>
      <c r="G30" s="4"/>
      <c r="H30" s="4"/>
      <c r="I30" s="4"/>
    </row>
    <row r="31" spans="1:9" ht="12.75">
      <c r="A31" s="1"/>
      <c r="B31" s="38" t="s">
        <v>62</v>
      </c>
      <c r="G31" s="13">
        <v>9763</v>
      </c>
      <c r="H31" s="4"/>
      <c r="I31" s="13">
        <v>8403</v>
      </c>
    </row>
    <row r="32" spans="1:9" ht="12.75">
      <c r="A32" s="1"/>
      <c r="B32" s="38" t="s">
        <v>7</v>
      </c>
      <c r="G32" s="4">
        <v>1365</v>
      </c>
      <c r="H32" s="4"/>
      <c r="I32" s="4">
        <v>-255</v>
      </c>
    </row>
    <row r="33" spans="2:9" ht="12.75">
      <c r="B33" s="37"/>
      <c r="G33" s="18"/>
      <c r="H33" s="4"/>
      <c r="I33" s="18"/>
    </row>
    <row r="34" spans="2:9" ht="12.75">
      <c r="B34" s="37" t="s">
        <v>63</v>
      </c>
      <c r="G34" s="4">
        <f>SUM(G31:G33)</f>
        <v>11128</v>
      </c>
      <c r="H34" s="4"/>
      <c r="I34" s="4">
        <f>SUM(I31:I33)</f>
        <v>8148</v>
      </c>
    </row>
    <row r="35" spans="7:9" ht="12.75">
      <c r="G35" s="4"/>
      <c r="H35" s="4"/>
      <c r="I35" s="4"/>
    </row>
    <row r="36" spans="1:9" ht="12.75">
      <c r="A36" s="1"/>
      <c r="B36" s="1" t="s">
        <v>96</v>
      </c>
      <c r="G36" s="13" t="s">
        <v>3</v>
      </c>
      <c r="H36" s="4"/>
      <c r="I36" s="13"/>
    </row>
    <row r="37" spans="1:9" ht="12.75">
      <c r="A37" s="1"/>
      <c r="B37" s="38" t="s">
        <v>97</v>
      </c>
      <c r="C37" s="27"/>
      <c r="D37" s="27"/>
      <c r="E37" s="2"/>
      <c r="G37" s="4">
        <v>41</v>
      </c>
      <c r="H37" s="4"/>
      <c r="I37" s="13">
        <v>50</v>
      </c>
    </row>
    <row r="38" spans="1:9" ht="12.75">
      <c r="A38" s="1"/>
      <c r="B38" s="27"/>
      <c r="C38" s="27"/>
      <c r="D38" s="27"/>
      <c r="E38" s="2"/>
      <c r="G38" s="4"/>
      <c r="H38" s="4"/>
      <c r="I38" s="13"/>
    </row>
    <row r="39" spans="2:9" ht="13.5" thickBot="1">
      <c r="B39" s="27"/>
      <c r="C39" s="27"/>
      <c r="D39" s="27"/>
      <c r="G39" s="7">
        <f>SUM(G34:G38)</f>
        <v>11169</v>
      </c>
      <c r="H39" s="4"/>
      <c r="I39" s="7">
        <f>SUM(I34:I38)</f>
        <v>8198</v>
      </c>
    </row>
    <row r="40" spans="7:9" ht="13.5" thickTop="1">
      <c r="G40" s="4"/>
      <c r="H40" s="4"/>
      <c r="I40" s="4"/>
    </row>
    <row r="41" spans="1:9" ht="12.75">
      <c r="A41" s="1"/>
      <c r="B41" s="1" t="s">
        <v>64</v>
      </c>
      <c r="G41" s="52">
        <f>(+G34-G11-G10)/G31</f>
        <v>0.5773840008194202</v>
      </c>
      <c r="H41" s="54"/>
      <c r="I41" s="52">
        <f>(+I34-I11)/I31</f>
        <v>0.9696536951088897</v>
      </c>
    </row>
    <row r="42" spans="7:9" ht="12.75">
      <c r="G42" s="4"/>
      <c r="H42" s="4"/>
      <c r="I42" s="4"/>
    </row>
    <row r="43" spans="7:9" ht="12.75">
      <c r="G43" s="4"/>
      <c r="H43" s="4"/>
      <c r="I43" s="4"/>
    </row>
    <row r="44" ht="12.75">
      <c r="B44" s="1" t="s">
        <v>65</v>
      </c>
    </row>
    <row r="45" spans="2:9" ht="12.75">
      <c r="B45" s="1" t="s">
        <v>79</v>
      </c>
      <c r="G45" s="4"/>
      <c r="H45" s="4"/>
      <c r="I45" s="4"/>
    </row>
    <row r="46" spans="7:9" ht="12.75">
      <c r="G46" s="4"/>
      <c r="H46" s="4"/>
      <c r="I46" s="4"/>
    </row>
    <row r="47" spans="7:9" ht="12.75">
      <c r="G47" s="4"/>
      <c r="H47" s="4"/>
      <c r="I47" s="4"/>
    </row>
    <row r="48" spans="7:9" ht="12.75"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7:9" ht="12.75">
      <c r="G51" s="4"/>
      <c r="H51" s="4"/>
      <c r="I51" s="4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</sheetData>
  <printOptions/>
  <pageMargins left="0.5" right="0.31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81"/>
  <sheetViews>
    <sheetView workbookViewId="0" topLeftCell="A52">
      <selection activeCell="A73" sqref="A73"/>
    </sheetView>
  </sheetViews>
  <sheetFormatPr defaultColWidth="9.140625" defaultRowHeight="12.75"/>
  <cols>
    <col min="1" max="1" width="46.421875" style="0" customWidth="1"/>
    <col min="2" max="2" width="12.28125" style="0" customWidth="1"/>
    <col min="3" max="3" width="14.140625" style="0" bestFit="1" customWidth="1"/>
  </cols>
  <sheetData>
    <row r="1" ht="12.75">
      <c r="A1" s="36" t="str">
        <f>'BS'!A1</f>
        <v>The Media Shoppe Berhad (383028-K)</v>
      </c>
    </row>
    <row r="2" spans="1:2" ht="12.75">
      <c r="A2" s="1" t="s">
        <v>37</v>
      </c>
      <c r="B2" s="1"/>
    </row>
    <row r="3" spans="1:2" ht="12.75">
      <c r="A3" s="1" t="s">
        <v>80</v>
      </c>
      <c r="B3" s="1"/>
    </row>
    <row r="5" ht="12.75">
      <c r="C5" s="42" t="s">
        <v>81</v>
      </c>
    </row>
    <row r="6" ht="12.75">
      <c r="C6" s="3" t="s">
        <v>2</v>
      </c>
    </row>
    <row r="8" spans="1:3" ht="12.75">
      <c r="A8" s="1" t="s">
        <v>30</v>
      </c>
      <c r="C8" s="4">
        <v>2646</v>
      </c>
    </row>
    <row r="9" spans="1:3" ht="12.75">
      <c r="A9" t="s">
        <v>82</v>
      </c>
      <c r="C9" s="4"/>
    </row>
    <row r="10" spans="1:3" ht="12.75">
      <c r="A10" t="s">
        <v>24</v>
      </c>
      <c r="C10" s="4">
        <v>469</v>
      </c>
    </row>
    <row r="11" spans="1:3" ht="12.75">
      <c r="A11" t="s">
        <v>38</v>
      </c>
      <c r="C11" s="4">
        <v>3</v>
      </c>
    </row>
    <row r="12" spans="1:3" ht="12.75">
      <c r="A12" t="s">
        <v>99</v>
      </c>
      <c r="C12" s="4">
        <v>-1013</v>
      </c>
    </row>
    <row r="13" ht="12.75">
      <c r="C13" s="5"/>
    </row>
    <row r="14" spans="1:3" ht="12.75">
      <c r="A14" s="1" t="s">
        <v>18</v>
      </c>
      <c r="C14" s="8">
        <f>SUM(C8:C13)</f>
        <v>2105</v>
      </c>
    </row>
    <row r="15" ht="12.75">
      <c r="C15" s="4"/>
    </row>
    <row r="16" spans="1:3" ht="12.75">
      <c r="A16" t="s">
        <v>11</v>
      </c>
      <c r="C16" s="4"/>
    </row>
    <row r="17" spans="1:3" ht="12.75">
      <c r="A17" s="27" t="s">
        <v>66</v>
      </c>
      <c r="C17" s="4">
        <f>-476-756</f>
        <v>-1232</v>
      </c>
    </row>
    <row r="18" spans="1:3" ht="12.75">
      <c r="A18" s="27" t="s">
        <v>67</v>
      </c>
      <c r="C18" s="4">
        <v>403</v>
      </c>
    </row>
    <row r="19" spans="1:3" ht="12.75">
      <c r="A19" s="27"/>
      <c r="C19" s="4"/>
    </row>
    <row r="20" spans="1:3" ht="12.75">
      <c r="A20" s="27" t="s">
        <v>102</v>
      </c>
      <c r="C20" s="6">
        <f>SUM(C14:C19)</f>
        <v>1276</v>
      </c>
    </row>
    <row r="21" spans="1:3" ht="12.75">
      <c r="A21" s="27"/>
      <c r="C21" s="4"/>
    </row>
    <row r="22" spans="1:3" ht="12.75">
      <c r="A22" s="27" t="s">
        <v>103</v>
      </c>
      <c r="C22" s="4">
        <v>-26</v>
      </c>
    </row>
    <row r="23" ht="12.75">
      <c r="C23" s="5"/>
    </row>
    <row r="24" spans="1:3" ht="13.5" thickBot="1">
      <c r="A24" s="1" t="s">
        <v>70</v>
      </c>
      <c r="C24" s="7">
        <f>SUM(C20:C23)</f>
        <v>1250</v>
      </c>
    </row>
    <row r="25" ht="13.5" thickTop="1">
      <c r="C25" s="13"/>
    </row>
    <row r="26" spans="1:3" ht="12.75">
      <c r="A26" s="1" t="s">
        <v>25</v>
      </c>
      <c r="C26" s="4"/>
    </row>
    <row r="27" spans="1:4" ht="12.75">
      <c r="A27" t="s">
        <v>101</v>
      </c>
      <c r="B27" t="s">
        <v>106</v>
      </c>
      <c r="C27" s="4">
        <v>-2234</v>
      </c>
      <c r="D27" s="2"/>
    </row>
    <row r="28" spans="1:3" ht="12.75">
      <c r="A28" s="27" t="s">
        <v>94</v>
      </c>
      <c r="C28" s="4">
        <v>-623</v>
      </c>
    </row>
    <row r="29" spans="1:3" ht="12.75">
      <c r="A29" t="s">
        <v>39</v>
      </c>
      <c r="C29" s="4">
        <v>-30</v>
      </c>
    </row>
    <row r="30" ht="12.75">
      <c r="C30" s="13"/>
    </row>
    <row r="31" spans="1:3" ht="12.75">
      <c r="A31" s="1" t="s">
        <v>19</v>
      </c>
      <c r="C31" s="6">
        <f>SUM(C27:C30)</f>
        <v>-2887</v>
      </c>
    </row>
    <row r="32" ht="12.75">
      <c r="C32" s="4"/>
    </row>
    <row r="33" spans="1:3" ht="12.75">
      <c r="A33" s="1" t="s">
        <v>26</v>
      </c>
      <c r="C33" s="4"/>
    </row>
    <row r="34" spans="1:3" ht="12.75">
      <c r="A34" t="s">
        <v>51</v>
      </c>
      <c r="C34" s="13">
        <v>-3</v>
      </c>
    </row>
    <row r="35" spans="1:3" ht="12.75">
      <c r="A35" s="27" t="s">
        <v>100</v>
      </c>
      <c r="C35" s="13">
        <v>-9</v>
      </c>
    </row>
    <row r="36" spans="1:3" ht="12.75">
      <c r="A36" s="43"/>
      <c r="B36" s="43"/>
      <c r="C36" s="44"/>
    </row>
    <row r="37" spans="1:3" ht="12.75">
      <c r="A37" s="1" t="s">
        <v>20</v>
      </c>
      <c r="C37" s="6">
        <f>SUM(C34:C36)</f>
        <v>-12</v>
      </c>
    </row>
    <row r="38" ht="12.75">
      <c r="C38" s="4"/>
    </row>
    <row r="39" spans="1:3" ht="12.75">
      <c r="A39" t="s">
        <v>3</v>
      </c>
      <c r="C39" s="13"/>
    </row>
    <row r="40" spans="1:3" ht="12.75">
      <c r="A40" t="s">
        <v>27</v>
      </c>
      <c r="C40" s="4">
        <f>C24+C31+C37</f>
        <v>-1649</v>
      </c>
    </row>
    <row r="41" ht="12.75">
      <c r="C41" s="4"/>
    </row>
    <row r="42" spans="1:3" ht="12.75">
      <c r="A42" t="s">
        <v>21</v>
      </c>
      <c r="C42" s="4">
        <v>2416</v>
      </c>
    </row>
    <row r="43" ht="12.75">
      <c r="C43" s="4"/>
    </row>
    <row r="44" spans="1:3" ht="12.75">
      <c r="A44" t="s">
        <v>52</v>
      </c>
      <c r="C44" s="4">
        <v>-1</v>
      </c>
    </row>
    <row r="45" ht="12.75">
      <c r="C45" s="4"/>
    </row>
    <row r="46" spans="1:3" ht="12.75">
      <c r="A46" t="s">
        <v>42</v>
      </c>
      <c r="B46" t="s">
        <v>107</v>
      </c>
      <c r="C46" s="45">
        <f>SUM(C40:C45)</f>
        <v>766</v>
      </c>
    </row>
    <row r="47" spans="1:3" ht="12.75">
      <c r="A47" t="s">
        <v>3</v>
      </c>
      <c r="C47" s="13" t="s">
        <v>3</v>
      </c>
    </row>
    <row r="48" ht="12.75">
      <c r="C48" s="4"/>
    </row>
    <row r="49" spans="3:7" ht="12.75">
      <c r="C49" s="4"/>
      <c r="D49" s="1"/>
      <c r="E49" s="1"/>
      <c r="F49" s="1"/>
      <c r="G49" s="1"/>
    </row>
    <row r="50" spans="4:7" ht="12.75">
      <c r="D50" s="1"/>
      <c r="E50" s="1"/>
      <c r="F50" s="1"/>
      <c r="G50" s="1"/>
    </row>
    <row r="51" spans="1:3" ht="12.75">
      <c r="A51" s="1" t="s">
        <v>68</v>
      </c>
      <c r="B51" s="1"/>
      <c r="C51" s="1"/>
    </row>
    <row r="52" spans="1:3" ht="12.75">
      <c r="A52" s="1" t="s">
        <v>83</v>
      </c>
      <c r="B52" s="1"/>
      <c r="C52" s="1"/>
    </row>
    <row r="55" ht="12.75">
      <c r="A55" s="1" t="s">
        <v>106</v>
      </c>
    </row>
    <row r="56" ht="12.75">
      <c r="A56" s="46" t="s">
        <v>108</v>
      </c>
    </row>
    <row r="57" ht="12.75">
      <c r="A57" s="27" t="s">
        <v>109</v>
      </c>
    </row>
    <row r="58" spans="1:2" ht="12.75">
      <c r="A58" s="46"/>
      <c r="B58" s="47">
        <v>38260</v>
      </c>
    </row>
    <row r="59" spans="1:2" ht="12.75">
      <c r="A59" s="46"/>
      <c r="B59" s="47"/>
    </row>
    <row r="60" spans="1:2" ht="12.75">
      <c r="A60" s="55" t="s">
        <v>94</v>
      </c>
      <c r="B60" s="56">
        <v>754</v>
      </c>
    </row>
    <row r="61" spans="1:2" ht="12.75">
      <c r="A61" s="55" t="s">
        <v>110</v>
      </c>
      <c r="B61" s="56">
        <v>200</v>
      </c>
    </row>
    <row r="62" spans="1:2" ht="12.75">
      <c r="A62" s="27" t="s">
        <v>60</v>
      </c>
      <c r="B62" s="56">
        <v>6</v>
      </c>
    </row>
    <row r="63" spans="1:2" ht="12.75">
      <c r="A63" s="27" t="s">
        <v>111</v>
      </c>
      <c r="B63" s="56">
        <v>-500</v>
      </c>
    </row>
    <row r="64" spans="1:2" ht="12.75">
      <c r="A64" t="s">
        <v>114</v>
      </c>
      <c r="B64" s="56">
        <v>3140</v>
      </c>
    </row>
    <row r="65" spans="1:2" ht="12.75">
      <c r="A65" s="27" t="s">
        <v>115</v>
      </c>
      <c r="B65" s="59">
        <v>-1360</v>
      </c>
    </row>
    <row r="66" spans="1:2" ht="12.75">
      <c r="A66" s="27" t="s">
        <v>116</v>
      </c>
      <c r="B66" s="56">
        <f>SUM(B60:B65)</f>
        <v>2240</v>
      </c>
    </row>
    <row r="67" spans="1:2" ht="12.75">
      <c r="A67" s="27" t="s">
        <v>112</v>
      </c>
      <c r="B67" s="56">
        <f>-B62</f>
        <v>-6</v>
      </c>
    </row>
    <row r="68" spans="1:2" ht="13.5" thickBot="1">
      <c r="A68" s="27" t="s">
        <v>113</v>
      </c>
      <c r="B68" s="57">
        <f>SUM(B66:B67)</f>
        <v>2234</v>
      </c>
    </row>
    <row r="69" spans="1:2" ht="13.5" thickTop="1">
      <c r="A69" s="27"/>
      <c r="B69" s="58"/>
    </row>
    <row r="70" ht="12.75">
      <c r="A70" s="1" t="s">
        <v>107</v>
      </c>
    </row>
    <row r="71" spans="1:3" ht="12.75">
      <c r="A71" s="46" t="s">
        <v>53</v>
      </c>
      <c r="B71" s="47">
        <v>38260</v>
      </c>
      <c r="C71" s="47">
        <v>37986</v>
      </c>
    </row>
    <row r="73" spans="1:3" ht="12.75">
      <c r="A73" t="s">
        <v>104</v>
      </c>
      <c r="B73" s="4">
        <v>655</v>
      </c>
      <c r="C73" s="4">
        <v>2297</v>
      </c>
    </row>
    <row r="74" spans="1:3" ht="12.75">
      <c r="A74" t="s">
        <v>54</v>
      </c>
      <c r="B74" s="41">
        <v>111</v>
      </c>
      <c r="C74" s="4">
        <v>119</v>
      </c>
    </row>
    <row r="75" spans="2:3" ht="13.5" thickBot="1">
      <c r="B75" s="48">
        <f>SUM(B73:B74)</f>
        <v>766</v>
      </c>
      <c r="C75" s="49">
        <f>SUM(C73:C74)</f>
        <v>2416</v>
      </c>
    </row>
    <row r="76" ht="13.5" thickTop="1"/>
    <row r="81" ht="12.75">
      <c r="A81" s="41"/>
    </row>
  </sheetData>
  <printOptions/>
  <pageMargins left="0.25" right="0.25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8"/>
  <sheetViews>
    <sheetView workbookViewId="0" topLeftCell="A1">
      <selection activeCell="A15" sqref="A15"/>
    </sheetView>
  </sheetViews>
  <sheetFormatPr defaultColWidth="9.140625" defaultRowHeight="12.75"/>
  <cols>
    <col min="1" max="1" width="47.8515625" style="0" customWidth="1"/>
    <col min="2" max="2" width="11.421875" style="0" customWidth="1"/>
    <col min="3" max="3" width="1.421875" style="0" customWidth="1"/>
    <col min="4" max="4" width="11.140625" style="0" customWidth="1"/>
    <col min="5" max="5" width="1.421875" style="0" customWidth="1"/>
    <col min="6" max="6" width="11.8515625" style="0" customWidth="1"/>
    <col min="7" max="7" width="1.1484375" style="0" customWidth="1"/>
    <col min="8" max="8" width="11.28125" style="0" customWidth="1"/>
    <col min="9" max="9" width="1.1484375" style="0" customWidth="1"/>
    <col min="10" max="10" width="13.00390625" style="0" customWidth="1"/>
  </cols>
  <sheetData>
    <row r="1" ht="12.75">
      <c r="A1" s="36" t="str">
        <f>'CASH FLOW'!A1</f>
        <v>The Media Shoppe Berhad (383028-K)</v>
      </c>
    </row>
    <row r="2" spans="1:5" ht="12.75">
      <c r="A2" s="1" t="s">
        <v>36</v>
      </c>
      <c r="B2" s="1"/>
      <c r="C2" s="1"/>
      <c r="D2" s="1"/>
      <c r="E2" s="1"/>
    </row>
    <row r="3" spans="1:5" ht="12.75">
      <c r="A3" s="1" t="s">
        <v>80</v>
      </c>
      <c r="B3" s="1"/>
      <c r="C3" s="1"/>
      <c r="D3" s="1"/>
      <c r="E3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3" t="s">
        <v>12</v>
      </c>
      <c r="C6" s="3"/>
      <c r="D6" s="3" t="s">
        <v>47</v>
      </c>
      <c r="E6" s="3"/>
      <c r="F6" s="3" t="s">
        <v>14</v>
      </c>
      <c r="G6" s="3"/>
      <c r="H6" s="3" t="s">
        <v>49</v>
      </c>
      <c r="I6" s="3"/>
      <c r="J6" s="3"/>
    </row>
    <row r="7" spans="2:10" ht="13.5" thickBot="1">
      <c r="B7" s="16" t="s">
        <v>13</v>
      </c>
      <c r="C7" s="16"/>
      <c r="D7" s="16" t="s">
        <v>48</v>
      </c>
      <c r="E7" s="16"/>
      <c r="F7" s="16" t="s">
        <v>15</v>
      </c>
      <c r="G7" s="16"/>
      <c r="H7" s="16" t="s">
        <v>7</v>
      </c>
      <c r="I7" s="16"/>
      <c r="J7" s="16" t="s">
        <v>16</v>
      </c>
    </row>
    <row r="8" spans="2:10" ht="12.75">
      <c r="B8" s="3" t="s">
        <v>2</v>
      </c>
      <c r="C8" s="3"/>
      <c r="D8" s="3" t="s">
        <v>2</v>
      </c>
      <c r="E8" s="3"/>
      <c r="F8" s="3" t="s">
        <v>2</v>
      </c>
      <c r="G8" s="3"/>
      <c r="H8" s="3" t="s">
        <v>2</v>
      </c>
      <c r="I8" s="3"/>
      <c r="J8" s="3" t="s">
        <v>2</v>
      </c>
    </row>
    <row r="10" ht="12.75">
      <c r="A10" s="1" t="s">
        <v>84</v>
      </c>
    </row>
    <row r="12" spans="1:10" ht="12.75">
      <c r="A12" t="s">
        <v>85</v>
      </c>
      <c r="B12" s="4">
        <v>8403</v>
      </c>
      <c r="C12" s="4"/>
      <c r="D12" s="4">
        <v>2899</v>
      </c>
      <c r="E12" s="4"/>
      <c r="F12" s="4">
        <v>-3145</v>
      </c>
      <c r="G12" s="4"/>
      <c r="H12" s="4">
        <v>-9</v>
      </c>
      <c r="I12" s="4"/>
      <c r="J12" s="4">
        <f>SUM(B12:I12)</f>
        <v>8148</v>
      </c>
    </row>
    <row r="13" spans="1:10" ht="12.75">
      <c r="A13" s="29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40" t="s">
        <v>101</v>
      </c>
      <c r="B14" s="4">
        <v>1360</v>
      </c>
      <c r="C14" s="4"/>
      <c r="D14" s="4">
        <v>0</v>
      </c>
      <c r="E14" s="4"/>
      <c r="F14" s="53" t="s">
        <v>69</v>
      </c>
      <c r="G14" s="4"/>
      <c r="H14" s="53" t="s">
        <v>69</v>
      </c>
      <c r="I14" s="4"/>
      <c r="J14" s="4">
        <f>SUM(B14:I14)</f>
        <v>1360</v>
      </c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t="s">
        <v>50</v>
      </c>
      <c r="B16" s="53" t="s">
        <v>69</v>
      </c>
      <c r="C16" s="4"/>
      <c r="D16" s="53" t="s">
        <v>69</v>
      </c>
      <c r="E16" s="4"/>
      <c r="F16" s="53" t="s">
        <v>69</v>
      </c>
      <c r="G16" s="4"/>
      <c r="H16" s="4">
        <v>-1</v>
      </c>
      <c r="I16" s="4"/>
      <c r="J16" s="4">
        <f>SUM(B16:I16)</f>
        <v>-1</v>
      </c>
    </row>
    <row r="17" spans="2:10" ht="12.75"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27" t="s">
        <v>86</v>
      </c>
      <c r="B18" s="53" t="s">
        <v>69</v>
      </c>
      <c r="C18" s="4"/>
      <c r="D18" s="53" t="s">
        <v>69</v>
      </c>
      <c r="E18" s="4"/>
      <c r="F18" s="4">
        <v>1621</v>
      </c>
      <c r="G18" s="4"/>
      <c r="H18" s="53" t="s">
        <v>69</v>
      </c>
      <c r="I18" s="4"/>
      <c r="J18" s="4">
        <f>SUM(B18:I18)</f>
        <v>1621</v>
      </c>
    </row>
    <row r="19" spans="2:10" ht="13.5" thickBot="1">
      <c r="B19" s="12"/>
      <c r="C19" s="4"/>
      <c r="D19" s="12"/>
      <c r="E19" s="4"/>
      <c r="F19" s="12"/>
      <c r="G19" s="4"/>
      <c r="H19" s="12"/>
      <c r="I19" s="4"/>
      <c r="J19" s="12"/>
    </row>
    <row r="20" spans="2:10" ht="12.75">
      <c r="B20" s="13" t="s">
        <v>3</v>
      </c>
      <c r="C20" s="4"/>
      <c r="D20" s="13" t="s">
        <v>3</v>
      </c>
      <c r="E20" s="4"/>
      <c r="F20" s="4"/>
      <c r="G20" s="4"/>
      <c r="H20" s="13" t="s">
        <v>3</v>
      </c>
      <c r="I20" s="4"/>
      <c r="J20" s="4"/>
    </row>
    <row r="21" spans="1:10" ht="12.75">
      <c r="A21" t="s">
        <v>87</v>
      </c>
      <c r="B21" s="4">
        <f>SUM(B12:B20)</f>
        <v>9763</v>
      </c>
      <c r="C21" s="4"/>
      <c r="D21" s="4">
        <f>SUM(D12:D20)</f>
        <v>2899</v>
      </c>
      <c r="E21" s="4"/>
      <c r="F21" s="4">
        <f>SUM(F12:F20)</f>
        <v>-1524</v>
      </c>
      <c r="G21" s="4"/>
      <c r="H21" s="4">
        <f>SUM(H12:H20)</f>
        <v>-10</v>
      </c>
      <c r="I21" s="4"/>
      <c r="J21" s="4">
        <f>SUM(J12:J20)</f>
        <v>11128</v>
      </c>
    </row>
    <row r="22" spans="1:10" ht="13.5" thickBot="1">
      <c r="A22" t="s">
        <v>3</v>
      </c>
      <c r="B22" s="12"/>
      <c r="C22" s="4"/>
      <c r="D22" s="12"/>
      <c r="E22" s="4"/>
      <c r="F22" s="12"/>
      <c r="G22" s="4"/>
      <c r="H22" s="12"/>
      <c r="I22" s="4"/>
      <c r="J22" s="12"/>
    </row>
    <row r="23" ht="12.75">
      <c r="A23" s="26"/>
    </row>
    <row r="25" spans="1:11" ht="12.75">
      <c r="A25" s="1" t="s">
        <v>105</v>
      </c>
      <c r="B25" s="1"/>
      <c r="C25" s="1"/>
      <c r="D25" s="1"/>
      <c r="E25" s="1"/>
      <c r="F25" s="1"/>
      <c r="G25" s="1"/>
      <c r="H25" s="1"/>
      <c r="I25" s="27"/>
      <c r="J25" s="27"/>
      <c r="K25" s="27"/>
    </row>
    <row r="26" spans="1:11" ht="12.75">
      <c r="A26" s="1" t="s">
        <v>88</v>
      </c>
      <c r="B26" s="1"/>
      <c r="C26" s="1"/>
      <c r="D26" s="1"/>
      <c r="E26" s="1"/>
      <c r="F26" s="1"/>
      <c r="G26" s="1"/>
      <c r="H26" s="1"/>
      <c r="I26" s="27"/>
      <c r="J26" s="27"/>
      <c r="K26" s="27"/>
    </row>
    <row r="27" spans="1:10" ht="12.75">
      <c r="A27" s="26"/>
      <c r="J27" s="27"/>
    </row>
    <row r="28" ht="12.75">
      <c r="A28" s="26"/>
    </row>
  </sheetData>
  <printOptions/>
  <pageMargins left="0.5" right="0.5" top="0.5" bottom="0.5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Horwath</cp:lastModifiedBy>
  <cp:lastPrinted>2004-11-29T03:25:35Z</cp:lastPrinted>
  <dcterms:created xsi:type="dcterms:W3CDTF">1999-09-28T02:28:44Z</dcterms:created>
  <dcterms:modified xsi:type="dcterms:W3CDTF">2004-11-30T11:35:35Z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-821028617</vt:i4>
  </property>
  <property fmtid="{D5CDD505-2E9C-101B-9397-08002B2CF9AE}" pid="3" name="_EmailSubject">
    <vt:lpwstr>MemsTech Qtr Results</vt:lpwstr>
  </property>
  <property fmtid="{D5CDD505-2E9C-101B-9397-08002B2CF9AE}" pid="4" name="_AuthorEmail">
    <vt:lpwstr>Anil.Shukla@sensfab.com.sg</vt:lpwstr>
  </property>
  <property fmtid="{D5CDD505-2E9C-101B-9397-08002B2CF9AE}" pid="5" name="_AuthorEmailDisplayName">
    <vt:lpwstr>Shukla, Anil</vt:lpwstr>
  </property>
  <property fmtid="{D5CDD505-2E9C-101B-9397-08002B2CF9AE}" pid="6" name="_PreviousAdHocReviewCycleID">
    <vt:i4>919579683</vt:i4>
  </property>
  <property fmtid="{D5CDD505-2E9C-101B-9397-08002B2CF9AE}" pid="7" name="_ReviewingToolsShownOnce">
    <vt:lpwstr/>
  </property>
</Properties>
</file>